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xr:revisionPtr revIDLastSave="0" documentId="13_ncr:1000001_{C1FF3F78-4072-4345-83F6-5FAF447C8112}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Nustar" sheetId="1" r:id="rId1"/>
    <sheet name="Legacy" sheetId="2" r:id="rId2"/>
  </sheets>
  <definedNames>
    <definedName name="_xlnm._FilterDatabase" localSheetId="1" hidden="1">Legacy!$A$12:$H$85</definedName>
    <definedName name="_xlnm._FilterDatabase" localSheetId="0" hidden="1">Nustar!$A$10:$H$84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85" i="2" l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D14" i="2"/>
  <c r="B9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B14" i="2"/>
  <c r="C14" i="2"/>
  <c r="B10" i="2"/>
  <c r="E10" i="2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B12" i="1"/>
  <c r="C12" i="1"/>
</calcChain>
</file>

<file path=xl/sharedStrings.xml><?xml version="1.0" encoding="utf-8"?>
<sst xmlns="http://schemas.openxmlformats.org/spreadsheetml/2006/main" count="37" uniqueCount="32">
  <si>
    <t>Nustar Load Planning.</t>
  </si>
  <si>
    <t>Form updated 1/4/25 JF</t>
  </si>
  <si>
    <t>Data Last updated</t>
  </si>
  <si>
    <t>Last known Lbs</t>
  </si>
  <si>
    <t>Known Lbs Time</t>
  </si>
  <si>
    <t>enter date and time example 12/28/24 1pm is 12/28/24 01:00 PM</t>
  </si>
  <si>
    <t>Lbs per hour</t>
  </si>
  <si>
    <t>Storage Limit</t>
  </si>
  <si>
    <t>Hours from Last known lbs</t>
  </si>
  <si>
    <t>Time</t>
  </si>
  <si>
    <t>Day of week</t>
  </si>
  <si>
    <t>Lbs</t>
  </si>
  <si>
    <t>Load</t>
  </si>
  <si>
    <t>Driver</t>
  </si>
  <si>
    <t>Delivery Location</t>
  </si>
  <si>
    <t>Other Notes</t>
  </si>
  <si>
    <t>Legacy  Load Planning.</t>
  </si>
  <si>
    <t>Form Data Last updated</t>
  </si>
  <si>
    <t>Form Last updated 1/4/25</t>
  </si>
  <si>
    <t>Time to fill trailer</t>
  </si>
  <si>
    <t>&gt;Hours in decimal form i.e. 6 hours 15 minutes is 6.25</t>
  </si>
  <si>
    <t>Average trailer weight</t>
  </si>
  <si>
    <t>Trailers docked</t>
  </si>
  <si>
    <t>Last Trailer ready</t>
  </si>
  <si>
    <t>enter date and time example 1pm 12/24 is 12/28/24 01:00 PM</t>
  </si>
  <si>
    <t>Limit warning</t>
  </si>
  <si>
    <t>Hours from Last Trailer Ready</t>
  </si>
  <si>
    <t>Day of Week</t>
  </si>
  <si>
    <t>to  make morn.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</si>
</sst>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\ hh:mm\ AM/PM"/>
    <numFmt numFmtId="165" formatCode="hh:mm:ss\ AM/PM"/>
  </numFmts>
  <fonts count="17" x14ac:knownFonts="1">
    <font>
      <sz val="10"/>
      <name val="Arial"/>
      <family val="2"/>
    </font>
    <font>
      <b/>
      <i/>
      <u/>
      <sz val="10"/>
      <color rgb="FF000000"/>
      <name val="Arial"/>
      <family val="2"/>
    </font>
    <font>
      <sz val="10"/>
      <color rgb="FFC0C0C0"/>
      <name val="Arial"/>
      <family val="2"/>
    </font>
    <font>
      <b/>
      <u/>
      <sz val="24"/>
      <color rgb="FF2A6099"/>
      <name val="Ubuntu"/>
    </font>
    <font>
      <sz val="12"/>
      <name val="Arial"/>
      <family val="2"/>
    </font>
    <font>
      <b/>
      <sz val="12"/>
      <color rgb="FF063E69"/>
      <name val="Arial"/>
      <family val="2"/>
    </font>
    <font>
      <b/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24"/>
      <color rgb="FF158466"/>
      <name val="Ubuntu"/>
    </font>
    <font>
      <b/>
      <sz val="12"/>
      <color rgb="FF158466"/>
      <name val="Arial"/>
      <family val="2"/>
    </font>
    <font>
      <b/>
      <sz val="10"/>
      <color rgb="FF158466"/>
      <name val="Arial"/>
      <family val="2"/>
    </font>
    <font>
      <sz val="10"/>
      <color rgb="FF158466"/>
      <name val="Arial"/>
      <family val="2"/>
    </font>
    <font>
      <b/>
      <u/>
      <sz val="12"/>
      <color rgb="FFFFFFFF"/>
      <name val="Arial"/>
      <family val="2"/>
    </font>
    <font>
      <b/>
      <sz val="12"/>
      <color rgb="FF12762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4A4A"/>
        <bgColor rgb="FF063E69"/>
      </patternFill>
    </fill>
    <fill>
      <patternFill patternType="solid">
        <fgColor rgb="FF00599D"/>
        <bgColor rgb="FF2A6099"/>
      </patternFill>
    </fill>
    <fill>
      <patternFill patternType="solid">
        <fgColor rgb="FFDDDDDD"/>
        <bgColor rgb="FFBEE3D3"/>
      </patternFill>
    </fill>
    <fill>
      <patternFill patternType="solid">
        <fgColor rgb="FFADC5E7"/>
        <bgColor rgb="FFC0C0C0"/>
      </patternFill>
    </fill>
    <fill>
      <patternFill patternType="solid">
        <fgColor rgb="FF009353"/>
        <bgColor rgb="FF158466"/>
      </patternFill>
    </fill>
    <fill>
      <patternFill patternType="solid">
        <fgColor rgb="FFBEE3D3"/>
        <bgColor rgb="FFDDDDDD"/>
      </patternFill>
    </fill>
  </fills>
  <borders count="30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599D"/>
      </left>
      <right style="thin">
        <color rgb="FF00599D"/>
      </right>
      <top style="thin">
        <color rgb="FF00599D"/>
      </top>
      <bottom/>
      <diagonal/>
    </border>
    <border>
      <left style="thin">
        <color rgb="FF00599D"/>
      </left>
      <right style="thin">
        <color rgb="FF00599D"/>
      </right>
      <top/>
      <bottom/>
      <diagonal/>
    </border>
    <border>
      <left style="thin">
        <color rgb="FF00599D"/>
      </left>
      <right/>
      <top style="thin">
        <color rgb="FF00599D"/>
      </top>
      <bottom/>
      <diagonal/>
    </border>
    <border>
      <left/>
      <right/>
      <top style="thin">
        <color rgb="FF00599D"/>
      </top>
      <bottom/>
      <diagonal/>
    </border>
    <border>
      <left/>
      <right style="thin">
        <color rgb="FF00599D"/>
      </right>
      <top style="thin">
        <color rgb="FF00599D"/>
      </top>
      <bottom/>
      <diagonal/>
    </border>
    <border>
      <left style="thin">
        <color rgb="FF00599D"/>
      </left>
      <right/>
      <top/>
      <bottom/>
      <diagonal/>
    </border>
    <border>
      <left/>
      <right style="thin">
        <color rgb="FF00599D"/>
      </right>
      <top/>
      <bottom/>
      <diagonal/>
    </border>
    <border>
      <left style="thin">
        <color rgb="FF00599D"/>
      </left>
      <right/>
      <top/>
      <bottom style="thin">
        <color rgb="FF00599D"/>
      </bottom>
      <diagonal/>
    </border>
    <border>
      <left/>
      <right/>
      <top/>
      <bottom style="thin">
        <color rgb="FF00599D"/>
      </bottom>
      <diagonal/>
    </border>
    <border>
      <left/>
      <right style="thin">
        <color rgb="FF00599D"/>
      </right>
      <top/>
      <bottom style="thin">
        <color rgb="FF00599D"/>
      </bottom>
      <diagonal/>
    </border>
    <border>
      <left style="thin">
        <color rgb="FF127622"/>
      </left>
      <right style="thin">
        <color rgb="FF127622"/>
      </right>
      <top style="thin">
        <color rgb="FF127622"/>
      </top>
      <bottom/>
      <diagonal/>
    </border>
    <border>
      <left style="thin">
        <color rgb="FF127622"/>
      </left>
      <right style="thin">
        <color rgb="FF127622"/>
      </right>
      <top/>
      <bottom/>
      <diagonal/>
    </border>
    <border>
      <left style="thin">
        <color rgb="FF127622"/>
      </left>
      <right/>
      <top style="thin">
        <color rgb="FF127622"/>
      </top>
      <bottom/>
      <diagonal/>
    </border>
    <border>
      <left/>
      <right style="thin">
        <color rgb="FF127622"/>
      </right>
      <top style="thin">
        <color rgb="FF127622"/>
      </top>
      <bottom/>
      <diagonal/>
    </border>
    <border>
      <left/>
      <right/>
      <top style="thin">
        <color rgb="FF127622"/>
      </top>
      <bottom/>
      <diagonal/>
    </border>
    <border>
      <left style="thin">
        <color rgb="FF127622"/>
      </left>
      <right/>
      <top/>
      <bottom/>
      <diagonal/>
    </border>
    <border>
      <left/>
      <right style="thin">
        <color rgb="FF127622"/>
      </right>
      <top/>
      <bottom/>
      <diagonal/>
    </border>
    <border>
      <left style="thin">
        <color rgb="FF127622"/>
      </left>
      <right/>
      <top/>
      <bottom style="thin">
        <color rgb="FF127622"/>
      </bottom>
      <diagonal/>
    </border>
    <border>
      <left/>
      <right style="thin">
        <color rgb="FF127622"/>
      </right>
      <top/>
      <bottom style="thin">
        <color rgb="FF127622"/>
      </bottom>
      <diagonal/>
    </border>
    <border>
      <left/>
      <right/>
      <top/>
      <bottom style="thin">
        <color rgb="FF127622"/>
      </bottom>
      <diagonal/>
    </border>
  </borders>
  <cellStyleXfs count="14">
    <xf numFmtId="0" fontId="0" fillId="0" borderId="0"/>
    <xf numFmtId="0" fontId="1" fillId="0" borderId="0" applyBorder="0" applyProtection="0"/>
    <xf numFmtId="0" fontId="2" fillId="2" borderId="0" applyBorder="0" applyAlignment="0" applyProtection="0"/>
    <xf numFmtId="0" fontId="16" fillId="0" borderId="1" applyProtection="0">
      <alignment horizontal="right" wrapText="1"/>
    </xf>
    <xf numFmtId="0" fontId="16" fillId="0" borderId="0" applyBorder="0" applyProtection="0">
      <alignment horizontal="right" wrapText="1"/>
    </xf>
    <xf numFmtId="0" fontId="16" fillId="0" borderId="2" applyProtection="0">
      <alignment horizontal="right" wrapText="1"/>
    </xf>
    <xf numFmtId="0" fontId="16" fillId="0" borderId="3" applyProtection="0">
      <alignment horizontal="right" wrapText="1"/>
    </xf>
    <xf numFmtId="0" fontId="16" fillId="0" borderId="4" applyProtection="0">
      <alignment horizontal="right" wrapText="1"/>
    </xf>
    <xf numFmtId="0" fontId="16" fillId="0" borderId="0" applyBorder="0" applyProtection="0">
      <alignment horizontal="right" wrapText="1"/>
    </xf>
    <xf numFmtId="0" fontId="16" fillId="0" borderId="5" applyFont="0">
      <protection locked="0"/>
    </xf>
    <xf numFmtId="0" fontId="16" fillId="0" borderId="6" applyProtection="0">
      <alignment horizontal="right" wrapText="1"/>
    </xf>
    <xf numFmtId="0" fontId="16" fillId="0" borderId="7" applyProtection="0">
      <alignment horizontal="right" wrapText="1"/>
    </xf>
    <xf numFmtId="0" fontId="16" fillId="0" borderId="8" applyProtection="0">
      <alignment horizontal="right" wrapText="1"/>
    </xf>
    <xf numFmtId="0" fontId="16" fillId="0" borderId="9" applyProtection="0">
      <alignment horizontal="right" wrapText="1"/>
    </xf>
  </cellStyleXfs>
  <cellXfs count="100">
    <xf numFmtId="0" fontId="0" fillId="0" borderId="0" xfId="0"/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5" fillId="0" borderId="15" xfId="0" applyFont="1" applyBorder="1" applyAlignment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5" fillId="0" borderId="15" xfId="0" applyFont="1" applyBorder="1" applyAlignment="1">
      <alignment horizontal="center" wrapText="1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5" xfId="0" applyBorder="1"/>
    <xf numFmtId="0" fontId="0" fillId="0" borderId="0" xfId="0" applyBorder="1"/>
    <xf numFmtId="49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49" fontId="5" fillId="4" borderId="15" xfId="0" applyNumberFormat="1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5" fillId="4" borderId="0" xfId="0" applyFont="1" applyFill="1" applyBorder="1" applyAlignment="1" applyProtection="1">
      <alignment horizontal="center"/>
      <protection locked="0"/>
    </xf>
    <xf numFmtId="0" fontId="5" fillId="4" borderId="16" xfId="0" applyFont="1" applyFill="1" applyBorder="1" applyAlignment="1" applyProtection="1">
      <alignment horizontal="center"/>
      <protection locked="0"/>
    </xf>
    <xf numFmtId="49" fontId="5" fillId="0" borderId="15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49" fontId="9" fillId="5" borderId="17" xfId="0" applyNumberFormat="1" applyFont="1" applyFill="1" applyBorder="1" applyAlignment="1"/>
    <xf numFmtId="0" fontId="9" fillId="5" borderId="18" xfId="0" applyFont="1" applyFill="1" applyBorder="1" applyAlignment="1"/>
    <xf numFmtId="0" fontId="9" fillId="5" borderId="19" xfId="0" applyFont="1" applyFill="1" applyBorder="1" applyAlignment="1"/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0" fontId="13" fillId="0" borderId="24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25" xfId="0" applyFont="1" applyBorder="1" applyAlignment="1">
      <alignment horizontal="center" vertical="center" wrapText="1"/>
    </xf>
    <xf numFmtId="3" fontId="11" fillId="0" borderId="26" xfId="0" applyNumberFormat="1" applyFont="1" applyBorder="1" applyAlignment="1" applyProtection="1">
      <alignment horizontal="center" vertical="center"/>
      <protection locked="0"/>
    </xf>
    <xf numFmtId="3" fontId="12" fillId="0" borderId="0" xfId="0" applyNumberFormat="1" applyFont="1" applyAlignment="1" applyProtection="1">
      <alignment horizontal="center"/>
      <protection locked="0"/>
    </xf>
    <xf numFmtId="0" fontId="13" fillId="0" borderId="0" xfId="0" applyFont="1"/>
    <xf numFmtId="0" fontId="13" fillId="0" borderId="26" xfId="0" applyFont="1" applyBorder="1"/>
    <xf numFmtId="0" fontId="11" fillId="0" borderId="26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164" fontId="11" fillId="0" borderId="26" xfId="0" applyNumberFormat="1" applyFont="1" applyBorder="1" applyAlignment="1" applyProtection="1">
      <alignment horizontal="center" vertical="center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1" fillId="0" borderId="29" xfId="0" applyFont="1" applyBorder="1" applyAlignment="1">
      <alignment horizontal="center" vertical="center"/>
    </xf>
    <xf numFmtId="0" fontId="13" fillId="0" borderId="29" xfId="0" applyFont="1" applyBorder="1"/>
    <xf numFmtId="0" fontId="13" fillId="0" borderId="28" xfId="0" applyFont="1" applyBorder="1"/>
    <xf numFmtId="0" fontId="13" fillId="0" borderId="25" xfId="0" applyFont="1" applyBorder="1"/>
    <xf numFmtId="0" fontId="7" fillId="6" borderId="25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Border="1" applyAlignment="1" applyProtection="1">
      <alignment horizontal="center" vertical="center" wrapText="1"/>
      <protection locked="0"/>
    </xf>
    <xf numFmtId="0" fontId="7" fillId="6" borderId="26" xfId="0" applyFont="1" applyFill="1" applyBorder="1" applyAlignment="1" applyProtection="1">
      <alignment horizontal="center" vertical="center"/>
      <protection locked="0"/>
    </xf>
    <xf numFmtId="0" fontId="0" fillId="0" borderId="25" xfId="0" applyBorder="1"/>
    <xf numFmtId="165" fontId="0" fillId="0" borderId="0" xfId="0" applyNumberFormat="1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26" xfId="0" applyBorder="1" applyProtection="1">
      <protection locked="0"/>
    </xf>
    <xf numFmtId="0" fontId="11" fillId="4" borderId="25" xfId="0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0" fontId="15" fillId="4" borderId="0" xfId="0" applyFont="1" applyFill="1" applyBorder="1" applyAlignment="1" applyProtection="1">
      <alignment horizontal="center"/>
      <protection locked="0"/>
    </xf>
    <xf numFmtId="0" fontId="15" fillId="4" borderId="26" xfId="0" applyFont="1" applyFill="1" applyBorder="1" applyAlignment="1" applyProtection="1">
      <alignment horizontal="center"/>
      <protection locked="0"/>
    </xf>
    <xf numFmtId="0" fontId="11" fillId="0" borderId="25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26" xfId="0" applyFont="1" applyBorder="1" applyAlignment="1" applyProtection="1">
      <alignment horizontal="center"/>
      <protection locked="0"/>
    </xf>
    <xf numFmtId="0" fontId="11" fillId="7" borderId="27" xfId="0" applyFont="1" applyFill="1" applyBorder="1" applyAlignment="1">
      <alignment horizontal="center"/>
    </xf>
    <xf numFmtId="164" fontId="11" fillId="7" borderId="29" xfId="0" applyNumberFormat="1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3" fontId="6" fillId="7" borderId="29" xfId="0" applyNumberFormat="1" applyFont="1" applyFill="1" applyBorder="1" applyAlignment="1">
      <alignment horizontal="center"/>
    </xf>
    <xf numFmtId="0" fontId="6" fillId="7" borderId="29" xfId="0" applyFont="1" applyFill="1" applyBorder="1" applyAlignment="1" applyProtection="1">
      <alignment horizontal="center"/>
      <protection locked="0"/>
    </xf>
    <xf numFmtId="0" fontId="6" fillId="7" borderId="28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14">
    <cellStyle name="Background" xfId="2" xr:uid="{00000000-0005-0000-0000-000007000000}"/>
    <cellStyle name="Card" xfId="4" xr:uid="{00000000-0005-0000-0000-000009000000}"/>
    <cellStyle name="Card B" xfId="10" xr:uid="{00000000-0005-0000-0000-00000F000000}"/>
    <cellStyle name="Card BL" xfId="6" xr:uid="{00000000-0005-0000-0000-00000B000000}"/>
    <cellStyle name="Card BR" xfId="13" xr:uid="{00000000-0005-0000-0000-000012000000}"/>
    <cellStyle name="Card L" xfId="5" xr:uid="{00000000-0005-0000-0000-00000A000000}"/>
    <cellStyle name="Card R" xfId="12" xr:uid="{00000000-0005-0000-0000-000011000000}"/>
    <cellStyle name="Card T" xfId="7" xr:uid="{00000000-0005-0000-0000-00000C000000}"/>
    <cellStyle name="Card TL" xfId="3" xr:uid="{00000000-0005-0000-0000-000008000000}"/>
    <cellStyle name="Card TR" xfId="11" xr:uid="{00000000-0005-0000-0000-000010000000}"/>
    <cellStyle name="Column Header" xfId="8" xr:uid="{00000000-0005-0000-0000-00000D000000}"/>
    <cellStyle name="Input" xfId="9" xr:uid="{00000000-0005-0000-0000-00000E000000}"/>
    <cellStyle name="Normal" xfId="0" builtinId="0"/>
    <cellStyle name="Result2" xfId="1" xr:uid="{00000000-0005-0000-0000-000006000000}"/>
  </cellStyles>
  <dxfs count="4">
    <dxf>
      <font>
        <color rgb="FF006600"/>
      </font>
      <fill>
        <patternFill>
          <bgColor rgb="FFCCFFCC"/>
        </patternFill>
      </fill>
      <alignment horizontal="general" vertical="bottom" textRotation="0" wrapText="0" indent="0" shrinkToFit="0"/>
    </dxf>
    <dxf>
      <font>
        <b/>
        <color rgb="FFFFFFFF"/>
      </font>
      <fill>
        <patternFill>
          <bgColor rgb="FFCC0000"/>
        </patternFill>
      </fill>
      <alignment horizontal="general" vertical="bottom" textRotation="0" wrapText="0" indent="0" shrinkToFit="0"/>
    </dxf>
    <dxf>
      <font>
        <color rgb="FF006600"/>
      </font>
      <fill>
        <patternFill>
          <bgColor rgb="FFCCFFCC"/>
        </patternFill>
      </fill>
      <alignment horizontal="general" vertical="bottom" textRotation="0" wrapText="0" indent="0" shrinkToFit="0"/>
    </dxf>
    <dxf>
      <font>
        <b/>
        <color rgb="FFFFFFFF"/>
      </font>
      <fill>
        <patternFill>
          <bgColor rgb="FFCC0000"/>
        </patternFill>
      </fill>
      <alignment horizontal="general" vertical="bottom" textRotation="0" wrapText="0" indent="0" shrinkToFit="0"/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158466"/>
      <rgbColor rgb="FFC0C0C0"/>
      <rgbColor rgb="FF808080"/>
      <rgbColor rgb="FF9999FF"/>
      <rgbColor rgb="FF993366"/>
      <rgbColor rgb="FFFFFFCC"/>
      <rgbColor rgb="FFBEE3D3"/>
      <rgbColor rgb="FF660066"/>
      <rgbColor rgb="FFFF8080"/>
      <rgbColor rgb="FF00599D"/>
      <rgbColor rgb="FFDDDDDD"/>
      <rgbColor rgb="FF000080"/>
      <rgbColor rgb="FFFF00FF"/>
      <rgbColor rgb="FFFFFF00"/>
      <rgbColor rgb="FF00FFFF"/>
      <rgbColor rgb="FF800080"/>
      <rgbColor rgb="FF800000"/>
      <rgbColor rgb="FF009353"/>
      <rgbColor rgb="FF0000FF"/>
      <rgbColor rgb="FF00CCFF"/>
      <rgbColor rgb="FFCCFFFF"/>
      <rgbColor rgb="FFCCFFCC"/>
      <rgbColor rgb="FFFFFF99"/>
      <rgbColor rgb="FFADC5E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2A6099"/>
      <rgbColor rgb="FF969696"/>
      <rgbColor rgb="FF063E69"/>
      <rgbColor rgb="FF339966"/>
      <rgbColor rgb="FF004A4A"/>
      <rgbColor rgb="FF0066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4"/>
  <sheetViews>
    <sheetView tabSelected="1" topLeftCell="A10" zoomScaleNormal="100" workbookViewId="0">
      <selection activeCell="E76" sqref="E76"/>
    </sheetView>
  </sheetViews>
  <sheetFormatPr defaultColWidth="11.59375" defaultRowHeight="12.75" x14ac:dyDescent="0.15"/>
  <cols>
    <col min="1" max="1" width="14.15625" customWidth="1"/>
    <col min="2" max="2" width="20.90234375" customWidth="1"/>
    <col min="3" max="3" width="10.65234375" customWidth="1"/>
    <col min="4" max="4" width="9.03515625" customWidth="1"/>
    <col min="5" max="5" width="9.70703125" customWidth="1"/>
    <col min="6" max="6" width="10.78515625" customWidth="1"/>
    <col min="7" max="7" width="14.15625" customWidth="1"/>
    <col min="8" max="8" width="16.98828125" customWidth="1"/>
  </cols>
  <sheetData>
    <row r="2" spans="1:8" ht="29.25" x14ac:dyDescent="0.15">
      <c r="A2" s="94" t="s">
        <v>0</v>
      </c>
      <c r="B2" s="94"/>
      <c r="C2" s="94"/>
      <c r="D2" s="94"/>
      <c r="E2" s="94"/>
      <c r="F2" s="94"/>
      <c r="G2" s="94"/>
      <c r="H2" s="94"/>
    </row>
    <row r="3" spans="1:8" ht="14.25" x14ac:dyDescent="0.15">
      <c r="A3" s="95" t="s">
        <v>1</v>
      </c>
      <c r="B3" s="95"/>
      <c r="C3" s="95"/>
      <c r="D3" s="95"/>
      <c r="E3" s="95"/>
      <c r="F3" s="95"/>
      <c r="G3" s="95"/>
      <c r="H3" s="95"/>
    </row>
    <row r="4" spans="1:8" ht="14.25" x14ac:dyDescent="0.15">
      <c r="A4" s="95" t="s">
        <v>2</v>
      </c>
      <c r="B4" s="95"/>
      <c r="C4" s="95"/>
      <c r="D4" s="95"/>
      <c r="E4" s="95"/>
      <c r="F4" s="95"/>
      <c r="G4" s="95"/>
      <c r="H4" s="95"/>
    </row>
    <row r="5" spans="1:8" ht="41.85" customHeight="1" x14ac:dyDescent="0.15">
      <c r="A5" s="1" t="s">
        <v>3</v>
      </c>
      <c r="B5" s="2">
        <v>23346</v>
      </c>
      <c r="C5" s="3"/>
      <c r="D5" s="4"/>
      <c r="E5" s="4"/>
      <c r="F5" s="4"/>
      <c r="G5" s="4"/>
      <c r="H5" s="5"/>
    </row>
    <row r="6" spans="1:8" s="9" customFormat="1" ht="37.35" customHeight="1" x14ac:dyDescent="0.15">
      <c r="A6" s="6" t="s">
        <v>4</v>
      </c>
      <c r="B6" s="7">
        <v>45683.875</v>
      </c>
      <c r="C6" s="8"/>
      <c r="D6" s="96" t="s">
        <v>5</v>
      </c>
      <c r="E6" s="96"/>
      <c r="F6" s="96"/>
      <c r="H6" s="10"/>
    </row>
    <row r="7" spans="1:8" ht="31.35" customHeight="1" x14ac:dyDescent="0.15">
      <c r="A7" s="11" t="s">
        <v>6</v>
      </c>
      <c r="B7" s="12">
        <v>7072</v>
      </c>
      <c r="C7" s="13"/>
      <c r="H7" s="14"/>
    </row>
    <row r="8" spans="1:8" ht="38.85" customHeight="1" x14ac:dyDescent="0.15">
      <c r="A8" s="15" t="s">
        <v>7</v>
      </c>
      <c r="B8" s="16">
        <v>103200</v>
      </c>
      <c r="C8" s="17"/>
      <c r="D8" s="18"/>
      <c r="E8" s="18"/>
      <c r="F8" s="18"/>
      <c r="G8" s="18"/>
      <c r="H8" s="19"/>
    </row>
    <row r="9" spans="1:8" x14ac:dyDescent="0.15">
      <c r="A9" s="20"/>
      <c r="B9" s="21"/>
      <c r="C9" s="21"/>
      <c r="D9" s="21"/>
      <c r="E9" s="21"/>
      <c r="F9" s="21"/>
      <c r="G9" s="21"/>
      <c r="H9" s="14"/>
    </row>
    <row r="10" spans="1:8" s="9" customFormat="1" ht="42" x14ac:dyDescent="0.15">
      <c r="A10" s="22" t="s">
        <v>8</v>
      </c>
      <c r="B10" s="23" t="s">
        <v>9</v>
      </c>
      <c r="C10" s="24" t="s">
        <v>10</v>
      </c>
      <c r="D10" s="23" t="s">
        <v>11</v>
      </c>
      <c r="E10" s="23" t="s">
        <v>12</v>
      </c>
      <c r="F10" s="23" t="s">
        <v>13</v>
      </c>
      <c r="G10" s="24" t="s">
        <v>14</v>
      </c>
      <c r="H10" s="25" t="s">
        <v>15</v>
      </c>
    </row>
    <row r="11" spans="1:8" ht="14.25" x14ac:dyDescent="0.15">
      <c r="A11" s="26"/>
      <c r="B11" s="27"/>
      <c r="C11" s="27"/>
      <c r="D11" s="27"/>
      <c r="E11" s="28"/>
      <c r="F11" s="28"/>
      <c r="G11" s="28"/>
      <c r="H11" s="29"/>
    </row>
    <row r="12" spans="1:8" ht="14.25" x14ac:dyDescent="0.15">
      <c r="A12" s="30">
        <v>1</v>
      </c>
      <c r="B12" s="31">
        <f>SUM($B$6, ($A12/24))</f>
        <v>45683.916666666664</v>
      </c>
      <c r="C12" s="32" t="str">
        <f>TEXT($B12,"dddd")</f>
        <v>Sunday</v>
      </c>
      <c r="D12" s="33">
        <f>IF(HOUR($B6)=6, $B$5-$E12, (IF(HOUR($B6)=14, $B5-$E12, IF(HOUR($B6)=22, $B5-$E12, IF(ISBLANK($E12), SUM($B$5, $B$7), SUM($B$5, $B$7)-$E12)))))</f>
        <v>30418</v>
      </c>
      <c r="E12" s="34"/>
      <c r="F12" s="34"/>
      <c r="G12" s="34"/>
      <c r="H12" s="35"/>
    </row>
    <row r="13" spans="1:8" ht="14.25" x14ac:dyDescent="0.15">
      <c r="A13" s="36">
        <v>2</v>
      </c>
      <c r="B13" s="37">
        <f>SUM($B$6, ($A13/24))</f>
        <v>45683.958333333336</v>
      </c>
      <c r="C13" s="38" t="str">
        <f>TEXT($B13,"dddd")</f>
        <v>Sunday</v>
      </c>
      <c r="D13" s="39">
        <f>IF(HOUR($B13)=7, $D12-$E13, IF(HOUR($B13)=15, $D12-$E13, IF(HOUR($B13)=23, $D12-$E13, IF(ISBLANK($E13), SUM($D12,$B$7), SUM($D12, $B$7)-$E13))))</f>
        <v>30418</v>
      </c>
      <c r="E13" s="40"/>
      <c r="F13" s="40"/>
      <c r="G13" s="40"/>
      <c r="H13" s="41"/>
    </row>
    <row r="14" spans="1:8" ht="14.25" x14ac:dyDescent="0.15">
      <c r="A14" s="30">
        <v>3</v>
      </c>
      <c r="B14" s="31">
        <f>SUM($B$6, ($A14/24))</f>
        <v>45684</v>
      </c>
      <c r="C14" s="32" t="str">
        <f>TEXT($B14,"dddd")</f>
        <v>Monday</v>
      </c>
      <c r="D14" s="33">
        <f>IF(HOUR($B14)=7, $D13-$E14, IF(HOUR($B14)=15, $D13-$E14, IF(HOUR($B14)=23, $D13-$E14, IF(ISBLANK($E14), SUM($D13,$B$7), SUM($D13, $B$7)-$E14))))</f>
        <v>37490</v>
      </c>
      <c r="E14" s="34"/>
      <c r="F14" s="34"/>
      <c r="G14" s="34"/>
      <c r="H14" s="35"/>
    </row>
    <row r="15" spans="1:8" ht="14.25" x14ac:dyDescent="0.15">
      <c r="A15" s="36">
        <v>4</v>
      </c>
      <c r="B15" s="37">
        <f>SUM($B$6, ($A15/24))</f>
        <v>45684.041666666664</v>
      </c>
      <c r="C15" s="38" t="str">
        <f>TEXT($B15,"dddd")</f>
        <v>Monday</v>
      </c>
      <c r="D15" s="39">
        <f>IF(HOUR($B15)=7, $D14-$E15, IF(HOUR($B15)=15, $D14-$E15, IF(HOUR($B15)=23, $D14-$E15, IF(ISBLANK($E15), SUM($D14,$B$7), SUM($D14, $B$7)-$E15))))</f>
        <v>44562</v>
      </c>
      <c r="E15" s="40"/>
      <c r="F15" s="40"/>
      <c r="G15" s="40"/>
      <c r="H15" s="41"/>
    </row>
    <row r="16" spans="1:8" ht="14.25" x14ac:dyDescent="0.15">
      <c r="A16" s="30">
        <v>5</v>
      </c>
      <c r="B16" s="31">
        <f>SUM($B$6, ($A16/24))</f>
        <v>45684.083333333336</v>
      </c>
      <c r="C16" s="32" t="str">
        <f>TEXT($B16,"dddd")</f>
        <v>Monday</v>
      </c>
      <c r="D16" s="33">
        <f>IF(HOUR($B16)=7, $D15-$E16, IF(HOUR($B16)=15, $D15-$E16, IF(HOUR($B16)=23, $D15-$E16, IF(ISBLANK($E16), SUM($D15,$B$7), SUM($D15, $B$7)-$E16))))</f>
        <v>51634</v>
      </c>
      <c r="E16" s="34"/>
      <c r="F16" s="34"/>
      <c r="G16" s="34"/>
      <c r="H16" s="35"/>
    </row>
    <row r="17" spans="1:8" ht="14.25" x14ac:dyDescent="0.15">
      <c r="A17" s="36">
        <v>6</v>
      </c>
      <c r="B17" s="37">
        <f>SUM($B$6, ($A17/24))</f>
        <v>45684.125</v>
      </c>
      <c r="C17" s="38" t="str">
        <f>TEXT($B17,"dddd")</f>
        <v>Monday</v>
      </c>
      <c r="D17" s="39">
        <f>IF(HOUR($B17)=7, $D16-$E17, IF(HOUR($B17)=15, $D16-$E17, IF(HOUR($B17)=23, $D16-$E17, IF(ISBLANK($E17), SUM($D16,$B$7), SUM($D16, $B$7)-$E17))))</f>
        <v>58706</v>
      </c>
      <c r="E17" s="40"/>
      <c r="F17" s="40"/>
      <c r="G17" s="40"/>
      <c r="H17" s="41"/>
    </row>
    <row r="18" spans="1:8" ht="14.25" x14ac:dyDescent="0.15">
      <c r="A18" s="30">
        <v>7</v>
      </c>
      <c r="B18" s="31">
        <f>SUM($B$6, ($A18/24))</f>
        <v>45684.166666666664</v>
      </c>
      <c r="C18" s="32" t="str">
        <f>TEXT($B18,"dddd")</f>
        <v>Monday</v>
      </c>
      <c r="D18" s="33">
        <f>IF(HOUR($B18)=7, $D17-$E18, IF(HOUR($B18)=15, $D17-$E18, IF(HOUR($B18)=23, $D17-$E18, IF(ISBLANK($E18), SUM($D17,$B$7), SUM($D17, $B$7)-$E18))))</f>
        <v>65778</v>
      </c>
      <c r="E18" s="34"/>
      <c r="F18" s="34"/>
      <c r="G18" s="34"/>
      <c r="H18" s="35"/>
    </row>
    <row r="19" spans="1:8" ht="14.25" x14ac:dyDescent="0.15">
      <c r="A19" s="36">
        <v>8</v>
      </c>
      <c r="B19" s="37">
        <f>SUM($B$6, ($A19/24))</f>
        <v>45684.208333333336</v>
      </c>
      <c r="C19" s="38" t="str">
        <f>TEXT($B19,"dddd")</f>
        <v>Monday</v>
      </c>
      <c r="D19" s="39">
        <f>IF(HOUR($B19)=7, $D18-$E19, IF(HOUR($B19)=15, $D18-$E19, IF(HOUR($B19)=23, $D18-$E19, IF(ISBLANK($E19), SUM($D18,$B$7), SUM($D18, $B$7)-$E19))))</f>
        <v>72850</v>
      </c>
      <c r="E19" s="40"/>
      <c r="F19" s="40"/>
      <c r="G19" s="40"/>
      <c r="H19" s="41"/>
    </row>
    <row r="20" spans="1:8" ht="14.25" x14ac:dyDescent="0.15">
      <c r="A20" s="30">
        <v>9</v>
      </c>
      <c r="B20" s="31">
        <f>SUM($B$6, ($A20/24))</f>
        <v>45684.25</v>
      </c>
      <c r="C20" s="32" t="str">
        <f>TEXT($B20,"dddd")</f>
        <v>Monday</v>
      </c>
      <c r="D20" s="33">
        <f>IF(HOUR($B20)=7, $D19-$E20, IF(HOUR($B20)=15, $D19-$E20, IF(HOUR($B20)=23, $D19-$E20, IF(ISBLANK($E20), SUM($D19,$B$7), SUM($D19, $B$7)-$E20))))</f>
        <v>79922</v>
      </c>
      <c r="E20" s="34"/>
      <c r="F20" s="34"/>
      <c r="G20" s="34"/>
      <c r="H20" s="35"/>
    </row>
    <row r="21" spans="1:8" ht="14.25" x14ac:dyDescent="0.15">
      <c r="A21" s="36">
        <v>10</v>
      </c>
      <c r="B21" s="37">
        <f>SUM($B$6, ($A21/24))</f>
        <v>45684.291666666664</v>
      </c>
      <c r="C21" s="38" t="str">
        <f>TEXT($B21,"dddd")</f>
        <v>Monday</v>
      </c>
      <c r="D21" s="39">
        <f>IF(HOUR($B21)=7, $D20-$E21, IF(HOUR($B21)=15, $D20-$E21, IF(HOUR($B21)=23, $D20-$E21, IF(ISBLANK($E21), SUM($D20,$B$7), SUM($D20, $B$7)-$E21))))</f>
        <v>12422</v>
      </c>
      <c r="E21" s="40">
        <v>67500</v>
      </c>
      <c r="F21" s="40"/>
      <c r="G21" s="40"/>
      <c r="H21" s="41"/>
    </row>
    <row r="22" spans="1:8" ht="14.25" x14ac:dyDescent="0.15">
      <c r="A22" s="30">
        <v>11</v>
      </c>
      <c r="B22" s="31">
        <f>SUM($B$6, ($A22/24))</f>
        <v>45684.333333333336</v>
      </c>
      <c r="C22" s="32" t="str">
        <f>TEXT($B22,"dddd")</f>
        <v>Monday</v>
      </c>
      <c r="D22" s="33">
        <f>IF(HOUR($B22)=7, $D21-$E22, IF(HOUR($B22)=15, $D21-$E22, IF(HOUR($B22)=23, $D21-$E22, IF(ISBLANK($E22), SUM($D21,$B$7), SUM($D21, $B$7)-$E22))))</f>
        <v>19494</v>
      </c>
      <c r="E22" s="34"/>
      <c r="F22" s="34"/>
      <c r="G22" s="34"/>
      <c r="H22" s="35"/>
    </row>
    <row r="23" spans="1:8" ht="14.25" x14ac:dyDescent="0.15">
      <c r="A23" s="36">
        <v>12</v>
      </c>
      <c r="B23" s="37">
        <f>SUM($B$6, ($A23/24))</f>
        <v>45684.375</v>
      </c>
      <c r="C23" s="38" t="str">
        <f>TEXT($B23,"dddd")</f>
        <v>Monday</v>
      </c>
      <c r="D23" s="39">
        <f>IF(HOUR($B23)=7, $D22-$E23, IF(HOUR($B23)=15, $D22-$E23, IF(HOUR($B23)=23, $D22-$E23, IF(ISBLANK($E23), SUM($D22,$B$7), SUM($D22, $B$7)-$E23))))</f>
        <v>26566</v>
      </c>
      <c r="E23" s="40"/>
      <c r="F23" s="40"/>
      <c r="G23" s="40"/>
      <c r="H23" s="41"/>
    </row>
    <row r="24" spans="1:8" ht="14.25" x14ac:dyDescent="0.15">
      <c r="A24" s="30">
        <v>13</v>
      </c>
      <c r="B24" s="31">
        <f>SUM($B$6, ($A24/24))</f>
        <v>45684.416666666664</v>
      </c>
      <c r="C24" s="32" t="str">
        <f>TEXT($B24,"dddd")</f>
        <v>Monday</v>
      </c>
      <c r="D24" s="33">
        <f>IF(HOUR($B24)=7, $D23-$E24, IF(HOUR($B24)=15, $D23-$E24, IF(HOUR($B24)=23, $D23-$E24, IF(ISBLANK($E24), SUM($D23,$B$7), SUM($D23, $B$7)-$E24))))</f>
        <v>33638</v>
      </c>
      <c r="E24" s="34"/>
      <c r="F24" s="34"/>
      <c r="G24" s="34"/>
      <c r="H24" s="35"/>
    </row>
    <row r="25" spans="1:8" ht="14.25" x14ac:dyDescent="0.15">
      <c r="A25" s="36">
        <v>14</v>
      </c>
      <c r="B25" s="37">
        <f>SUM($B$6, ($A25/24))</f>
        <v>45684.458333333336</v>
      </c>
      <c r="C25" s="38" t="str">
        <f>TEXT($B25,"dddd")</f>
        <v>Monday</v>
      </c>
      <c r="D25" s="39">
        <f>IF(HOUR($B25)=7, $D24-$E25, IF(HOUR($B25)=15, $D24-$E25, IF(HOUR($B25)=23, $D24-$E25, IF(ISBLANK($E25), SUM($D24,$B$7), SUM($D24, $B$7)-$E25))))</f>
        <v>40710</v>
      </c>
      <c r="E25" s="40"/>
      <c r="F25" s="40"/>
      <c r="G25" s="40"/>
      <c r="H25" s="41"/>
    </row>
    <row r="26" spans="1:8" ht="14.25" x14ac:dyDescent="0.15">
      <c r="A26" s="30">
        <v>15</v>
      </c>
      <c r="B26" s="31">
        <f>SUM($B$6, ($A26/24))</f>
        <v>45684.5</v>
      </c>
      <c r="C26" s="32" t="str">
        <f>TEXT($B26,"dddd")</f>
        <v>Monday</v>
      </c>
      <c r="D26" s="33">
        <f>IF(HOUR($B26)=7, $D25-$E26, IF(HOUR($B26)=15, $D25-$E26, IF(HOUR($B26)=23, $D25-$E26, IF(ISBLANK($E26), SUM($D25,$B$7), SUM($D25, $B$7)-$E26))))</f>
        <v>47782</v>
      </c>
      <c r="E26" s="34"/>
      <c r="F26" s="34"/>
      <c r="G26" s="34"/>
      <c r="H26" s="35"/>
    </row>
    <row r="27" spans="1:8" ht="14.25" x14ac:dyDescent="0.15">
      <c r="A27" s="36">
        <v>16</v>
      </c>
      <c r="B27" s="37">
        <f>SUM($B$6, ($A27/24))</f>
        <v>45684.541666666664</v>
      </c>
      <c r="C27" s="38" t="str">
        <f>TEXT($B27,"dddd")</f>
        <v>Monday</v>
      </c>
      <c r="D27" s="39">
        <f>IF(HOUR($B27)=7, $D26-$E27, IF(HOUR($B27)=15, $D26-$E27, IF(HOUR($B27)=23, $D26-$E27, IF(ISBLANK($E27), SUM($D26,$B$7), SUM($D26, $B$7)-$E27))))</f>
        <v>54854</v>
      </c>
      <c r="E27" s="40"/>
      <c r="F27" s="40"/>
      <c r="G27" s="40"/>
      <c r="H27" s="41"/>
    </row>
    <row r="28" spans="1:8" ht="14.25" x14ac:dyDescent="0.15">
      <c r="A28" s="30">
        <v>17</v>
      </c>
      <c r="B28" s="31">
        <f>SUM($B$6, ($A28/24))</f>
        <v>45684.583333333336</v>
      </c>
      <c r="C28" s="32" t="str">
        <f>TEXT($B28,"dddd")</f>
        <v>Monday</v>
      </c>
      <c r="D28" s="33">
        <f>IF(HOUR($B28)=7, $D27-$E28, IF(HOUR($B28)=15, $D27-$E28, IF(HOUR($B28)=23, $D27-$E28, IF(ISBLANK($E28), SUM($D27,$B$7), SUM($D27, $B$7)-$E28))))</f>
        <v>61926</v>
      </c>
      <c r="E28" s="34"/>
      <c r="F28" s="34"/>
      <c r="G28" s="34"/>
      <c r="H28" s="35"/>
    </row>
    <row r="29" spans="1:8" ht="14.25" x14ac:dyDescent="0.15">
      <c r="A29" s="36">
        <v>18</v>
      </c>
      <c r="B29" s="37">
        <f>SUM($B$6, ($A29/24))</f>
        <v>45684.625</v>
      </c>
      <c r="C29" s="38" t="str">
        <f>TEXT($B29,"dddd")</f>
        <v>Monday</v>
      </c>
      <c r="D29" s="39">
        <f>IF(HOUR($B29)=7, $D28-$E29, IF(HOUR($B29)=15, $D28-$E29, IF(HOUR($B29)=23, $D28-$E29, IF(ISBLANK($E29), SUM($D28,$B$7), SUM($D28, $B$7)-$E29))))</f>
        <v>61926</v>
      </c>
      <c r="E29" s="40"/>
      <c r="F29" s="40"/>
      <c r="G29" s="40"/>
      <c r="H29" s="41"/>
    </row>
    <row r="30" spans="1:8" ht="14.25" x14ac:dyDescent="0.15">
      <c r="A30" s="30">
        <v>19</v>
      </c>
      <c r="B30" s="31">
        <f>SUM($B$6, ($A30/24))</f>
        <v>45684.666666666664</v>
      </c>
      <c r="C30" s="32" t="str">
        <f>TEXT($B30,"dddd")</f>
        <v>Monday</v>
      </c>
      <c r="D30" s="33">
        <f>IF(HOUR($B30)=7, $D29-$E30, IF(HOUR($B30)=15, $D29-$E30, IF(HOUR($B30)=23, $D29-$E30, IF(ISBLANK($E30), SUM($D29,$B$7), SUM($D29, $B$7)-$E30))))</f>
        <v>1498</v>
      </c>
      <c r="E30" s="34">
        <v>67500</v>
      </c>
      <c r="F30" s="34"/>
      <c r="G30" s="34"/>
      <c r="H30" s="35"/>
    </row>
    <row r="31" spans="1:8" ht="14.25" x14ac:dyDescent="0.15">
      <c r="A31" s="36">
        <v>20</v>
      </c>
      <c r="B31" s="37">
        <f>SUM($B$6, ($A31/24))</f>
        <v>45684.708333333336</v>
      </c>
      <c r="C31" s="38" t="str">
        <f>TEXT($B31,"dddd")</f>
        <v>Monday</v>
      </c>
      <c r="D31" s="39">
        <f>IF(HOUR($B31)=7, $D30-$E31, IF(HOUR($B31)=15, $D30-$E31, IF(HOUR($B31)=23, $D30-$E31, IF(ISBLANK($E31), SUM($D30,$B$7), SUM($D30, $B$7)-$E31))))</f>
        <v>8570</v>
      </c>
      <c r="E31" s="40"/>
      <c r="F31" s="40"/>
      <c r="G31" s="40"/>
      <c r="H31" s="41"/>
    </row>
    <row r="32" spans="1:8" ht="14.25" x14ac:dyDescent="0.15">
      <c r="A32" s="30">
        <v>21</v>
      </c>
      <c r="B32" s="31">
        <f>SUM($B$6, ($A32/24))</f>
        <v>45684.75</v>
      </c>
      <c r="C32" s="32" t="str">
        <f>TEXT($B32,"dddd")</f>
        <v>Monday</v>
      </c>
      <c r="D32" s="33">
        <f>IF(HOUR($B32)=7, $D31-$E32, IF(HOUR($B32)=15, $D31-$E32, IF(HOUR($B32)=23, $D31-$E32, IF(ISBLANK($E32), SUM($D31,$B$7), SUM($D31, $B$7)-$E32))))</f>
        <v>15642</v>
      </c>
      <c r="E32" s="34"/>
      <c r="F32" s="34"/>
      <c r="G32" s="34"/>
      <c r="H32" s="35"/>
    </row>
    <row r="33" spans="1:8" ht="14.25" x14ac:dyDescent="0.15">
      <c r="A33" s="36">
        <v>22</v>
      </c>
      <c r="B33" s="37">
        <f>SUM($B$6, ($A33/24))</f>
        <v>45684.791666666664</v>
      </c>
      <c r="C33" s="38" t="str">
        <f>TEXT($B33,"dddd")</f>
        <v>Monday</v>
      </c>
      <c r="D33" s="39">
        <f>IF(HOUR($B33)=7, $D32-$E33, IF(HOUR($B33)=15, $D32-$E33, IF(HOUR($B33)=23, $D32-$E33, IF(ISBLANK($E33), SUM($D32,$B$7), SUM($D32, $B$7)-$E33))))</f>
        <v>22714</v>
      </c>
      <c r="E33" s="40"/>
      <c r="F33" s="40"/>
      <c r="G33" s="40"/>
      <c r="H33" s="41"/>
    </row>
    <row r="34" spans="1:8" ht="14.25" x14ac:dyDescent="0.15">
      <c r="A34" s="30">
        <v>23</v>
      </c>
      <c r="B34" s="31">
        <f>SUM($B$6, ($A34/24))</f>
        <v>45684.833333333336</v>
      </c>
      <c r="C34" s="32" t="str">
        <f>TEXT($B34,"dddd")</f>
        <v>Monday</v>
      </c>
      <c r="D34" s="33">
        <f>IF(HOUR($B34)=7, $D33-$E34, IF(HOUR($B34)=15, $D33-$E34, IF(HOUR($B34)=23, $D33-$E34, IF(ISBLANK($E34), SUM($D33,$B$7), SUM($D33, $B$7)-$E34))))</f>
        <v>29786</v>
      </c>
      <c r="E34" s="34"/>
      <c r="F34" s="34"/>
      <c r="G34" s="34"/>
      <c r="H34" s="35"/>
    </row>
    <row r="35" spans="1:8" ht="14.25" x14ac:dyDescent="0.15">
      <c r="A35" s="36">
        <v>24</v>
      </c>
      <c r="B35" s="37">
        <f>SUM($B$6, ($A35/24))</f>
        <v>45684.875</v>
      </c>
      <c r="C35" s="38" t="str">
        <f>TEXT($B35,"dddd")</f>
        <v>Monday</v>
      </c>
      <c r="D35" s="39">
        <f>IF(HOUR($B35)=7, $D34-$E35, IF(HOUR($B35)=15, $D34-$E35, IF(HOUR($B35)=23, $D34-$E35, IF(ISBLANK($E35), SUM($D34,$B$7), SUM($D34, $B$7)-$E35))))</f>
        <v>36858</v>
      </c>
      <c r="E35" s="40"/>
      <c r="F35" s="40"/>
      <c r="G35" s="40"/>
      <c r="H35" s="41"/>
    </row>
    <row r="36" spans="1:8" ht="14.25" x14ac:dyDescent="0.15">
      <c r="A36" s="30">
        <v>25</v>
      </c>
      <c r="B36" s="31">
        <f>SUM($B$6, ($A36/24))</f>
        <v>45684.916666666664</v>
      </c>
      <c r="C36" s="32" t="str">
        <f>TEXT($B36,"dddd")</f>
        <v>Monday</v>
      </c>
      <c r="D36" s="33">
        <f>IF(HOUR($B36)=7, $D35-$E36, IF(HOUR($B36)=15, $D35-$E36, IF(HOUR($B36)=23, $D35-$E36, IF(ISBLANK($E36), SUM($D35,$B$7), SUM($D35, $B$7)-$E36))))</f>
        <v>43930</v>
      </c>
      <c r="E36" s="34"/>
      <c r="F36" s="34"/>
      <c r="G36" s="34"/>
      <c r="H36" s="35"/>
    </row>
    <row r="37" spans="1:8" ht="14.25" x14ac:dyDescent="0.15">
      <c r="A37" s="36">
        <v>26</v>
      </c>
      <c r="B37" s="37">
        <f>SUM($B$6, ($A37/24))</f>
        <v>45684.958333333336</v>
      </c>
      <c r="C37" s="38" t="str">
        <f>TEXT($B37,"dddd")</f>
        <v>Monday</v>
      </c>
      <c r="D37" s="39">
        <f>IF(HOUR($B37)=7, $D36-$E37, IF(HOUR($B37)=15, $D36-$E37, IF(HOUR($B37)=23, $D36-$E37, IF(ISBLANK($E37), SUM($D36,$B$7), SUM($D36, $B$7)-$E37))))</f>
        <v>43930</v>
      </c>
      <c r="E37" s="40"/>
      <c r="F37" s="40"/>
      <c r="G37" s="40"/>
      <c r="H37" s="41"/>
    </row>
    <row r="38" spans="1:8" ht="14.25" x14ac:dyDescent="0.15">
      <c r="A38" s="30">
        <v>27</v>
      </c>
      <c r="B38" s="31">
        <f>SUM($B$6, ($A38/24))</f>
        <v>45685</v>
      </c>
      <c r="C38" s="32" t="str">
        <f>TEXT($B38,"dddd")</f>
        <v>Tuesday</v>
      </c>
      <c r="D38" s="33">
        <f>IF(HOUR($B38)=7, $D37-$E38, IF(HOUR($B38)=15, $D37-$E38, IF(HOUR($B38)=23, $D37-$E38, IF(ISBLANK($E38), SUM($D37,$B$7), SUM($D37, $B$7)-$E38))))</f>
        <v>51002</v>
      </c>
      <c r="E38" s="34"/>
      <c r="F38" s="34"/>
      <c r="G38" s="34"/>
      <c r="H38" s="35"/>
    </row>
    <row r="39" spans="1:8" ht="14.25" x14ac:dyDescent="0.15">
      <c r="A39" s="36">
        <v>28</v>
      </c>
      <c r="B39" s="37">
        <f>SUM($B$6, ($A39/24))</f>
        <v>45685.041666666664</v>
      </c>
      <c r="C39" s="38" t="str">
        <f>TEXT($B39,"dddd")</f>
        <v>Tuesday</v>
      </c>
      <c r="D39" s="39">
        <f>IF(HOUR($B39)=7, $D38-$E39, IF(HOUR($B39)=15, $D38-$E39, IF(HOUR($B39)=23, $D38-$E39, IF(ISBLANK($E39), SUM($D38,$B$7), SUM($D38, $B$7)-$E39))))</f>
        <v>58074</v>
      </c>
      <c r="E39" s="40"/>
      <c r="F39" s="40"/>
      <c r="G39" s="40"/>
      <c r="H39" s="41"/>
    </row>
    <row r="40" spans="1:8" ht="14.25" x14ac:dyDescent="0.15">
      <c r="A40" s="30">
        <v>29</v>
      </c>
      <c r="B40" s="31">
        <f>SUM($B$6, ($A40/24))</f>
        <v>45685.083333333336</v>
      </c>
      <c r="C40" s="32" t="str">
        <f>TEXT($B40,"dddd")</f>
        <v>Tuesday</v>
      </c>
      <c r="D40" s="33">
        <f>IF(HOUR($B40)=7, $D39-$E40, IF(HOUR($B40)=15, $D39-$E40, IF(HOUR($B40)=23, $D39-$E40, IF(ISBLANK($E40), SUM($D39,$B$7), SUM($D39, $B$7)-$E40))))</f>
        <v>65146</v>
      </c>
      <c r="E40" s="34"/>
      <c r="F40" s="34"/>
      <c r="G40" s="34"/>
      <c r="H40" s="35"/>
    </row>
    <row r="41" spans="1:8" ht="14.25" x14ac:dyDescent="0.15">
      <c r="A41" s="36">
        <v>30</v>
      </c>
      <c r="B41" s="37">
        <f>SUM($B$6, ($A41/24))</f>
        <v>45685.125</v>
      </c>
      <c r="C41" s="38" t="str">
        <f>TEXT($B41,"dddd")</f>
        <v>Tuesday</v>
      </c>
      <c r="D41" s="39">
        <f>IF(HOUR($B41)=7, $D40-$E41, IF(HOUR($B41)=15, $D40-$E41, IF(HOUR($B41)=23, $D40-$E41, IF(ISBLANK($E41), SUM($D40,$B$7), SUM($D40, $B$7)-$E41))))</f>
        <v>72218</v>
      </c>
      <c r="E41" s="40"/>
      <c r="F41" s="40"/>
      <c r="G41" s="40"/>
      <c r="H41" s="41"/>
    </row>
    <row r="42" spans="1:8" ht="14.25" x14ac:dyDescent="0.15">
      <c r="A42" s="30">
        <v>31</v>
      </c>
      <c r="B42" s="31">
        <f>SUM($B$6, ($A42/24))</f>
        <v>45685.166666666664</v>
      </c>
      <c r="C42" s="32" t="str">
        <f>TEXT($B42,"dddd")</f>
        <v>Tuesday</v>
      </c>
      <c r="D42" s="33">
        <f>IF(HOUR($B42)=7, $D41-$E42, IF(HOUR($B42)=15, $D41-$E42, IF(HOUR($B42)=23, $D41-$E42, IF(ISBLANK($E42), SUM($D41,$B$7), SUM($D41, $B$7)-$E42))))</f>
        <v>79290</v>
      </c>
      <c r="E42" s="34"/>
      <c r="F42" s="34"/>
      <c r="G42" s="34"/>
      <c r="H42" s="35"/>
    </row>
    <row r="43" spans="1:8" ht="14.25" x14ac:dyDescent="0.15">
      <c r="A43" s="36">
        <v>32</v>
      </c>
      <c r="B43" s="37">
        <f>SUM($B$6, ($A43/24))</f>
        <v>45685.208333333336</v>
      </c>
      <c r="C43" s="38" t="str">
        <f>TEXT($B43,"dddd")</f>
        <v>Tuesday</v>
      </c>
      <c r="D43" s="39">
        <f>IF(HOUR($B43)=7, $D42-$E43, IF(HOUR($B43)=15, $D42-$E43, IF(HOUR($B43)=23, $D42-$E43, IF(ISBLANK($E43), SUM($D42,$B$7), SUM($D42, $B$7)-$E43))))</f>
        <v>86362</v>
      </c>
      <c r="E43" s="40"/>
      <c r="F43" s="40"/>
      <c r="G43" s="40"/>
      <c r="H43" s="41"/>
    </row>
    <row r="44" spans="1:8" ht="14.25" x14ac:dyDescent="0.15">
      <c r="A44" s="30">
        <v>33</v>
      </c>
      <c r="B44" s="31">
        <f>SUM($B$6, ($A44/24))</f>
        <v>45685.25</v>
      </c>
      <c r="C44" s="32" t="str">
        <f>TEXT($B44,"dddd")</f>
        <v>Tuesday</v>
      </c>
      <c r="D44" s="33">
        <f>IF(HOUR($B44)=7, $D43-$E44, IF(HOUR($B44)=15, $D43-$E44, IF(HOUR($B44)=23, $D43-$E44, IF(ISBLANK($E44), SUM($D43,$B$7), SUM($D43, $B$7)-$E44))))</f>
        <v>93434</v>
      </c>
      <c r="E44" s="34"/>
      <c r="F44" s="34"/>
      <c r="G44" s="34"/>
      <c r="H44" s="35"/>
    </row>
    <row r="45" spans="1:8" ht="14.25" x14ac:dyDescent="0.15">
      <c r="A45" s="36">
        <v>34</v>
      </c>
      <c r="B45" s="37">
        <f>SUM($B$6, ($A45/24))</f>
        <v>45685.291666666664</v>
      </c>
      <c r="C45" s="38" t="str">
        <f>TEXT($B45,"dddd")</f>
        <v>Tuesday</v>
      </c>
      <c r="D45" s="39">
        <f>IF(HOUR($B45)=7, $D44-$E45, IF(HOUR($B45)=15, $D44-$E45, IF(HOUR($B45)=23, $D44-$E45, IF(ISBLANK($E45), SUM($D44,$B$7), SUM($D44, $B$7)-$E45))))</f>
        <v>25934</v>
      </c>
      <c r="E45" s="40">
        <v>67500</v>
      </c>
      <c r="F45" s="40"/>
      <c r="G45" s="40"/>
      <c r="H45" s="41"/>
    </row>
    <row r="46" spans="1:8" ht="14.25" x14ac:dyDescent="0.15">
      <c r="A46" s="30">
        <v>35</v>
      </c>
      <c r="B46" s="31">
        <f>SUM($B$6, ($A46/24))</f>
        <v>45685.333333333336</v>
      </c>
      <c r="C46" s="32" t="str">
        <f>TEXT($B46,"dddd")</f>
        <v>Tuesday</v>
      </c>
      <c r="D46" s="33">
        <f>IF(HOUR($B46)=7, $D45-$E46, IF(HOUR($B46)=15, $D45-$E46, IF(HOUR($B46)=23, $D45-$E46, IF(ISBLANK($E46), SUM($D45,$B$7), SUM($D45, $B$7)-$E46))))</f>
        <v>33006</v>
      </c>
      <c r="E46" s="34"/>
      <c r="F46" s="34"/>
      <c r="G46" s="34"/>
      <c r="H46" s="35"/>
    </row>
    <row r="47" spans="1:8" ht="14.25" x14ac:dyDescent="0.15">
      <c r="A47" s="36">
        <v>36</v>
      </c>
      <c r="B47" s="37">
        <f>SUM($B$6, ($A47/24))</f>
        <v>45685.375</v>
      </c>
      <c r="C47" s="38" t="str">
        <f>TEXT($B47,"dddd")</f>
        <v>Tuesday</v>
      </c>
      <c r="D47" s="39">
        <f>IF(HOUR($B47)=7, $D46-$E47, IF(HOUR($B47)=15, $D46-$E47, IF(HOUR($B47)=23, $D46-$E47, IF(ISBLANK($E47), SUM($D46,$B$7), SUM($D46, $B$7)-$E47))))</f>
        <v>40078</v>
      </c>
      <c r="E47" s="40"/>
      <c r="F47" s="40"/>
      <c r="G47" s="40"/>
      <c r="H47" s="41"/>
    </row>
    <row r="48" spans="1:8" ht="14.25" x14ac:dyDescent="0.15">
      <c r="A48" s="30">
        <v>37</v>
      </c>
      <c r="B48" s="31">
        <f>SUM($B$6, ($A48/24))</f>
        <v>45685.416666666664</v>
      </c>
      <c r="C48" s="32" t="str">
        <f>TEXT($B48,"dddd")</f>
        <v>Tuesday</v>
      </c>
      <c r="D48" s="33">
        <f>IF(HOUR($B48)=7, $D47-$E48, IF(HOUR($B48)=15, $D47-$E48, IF(HOUR($B48)=23, $D47-$E48, IF(ISBLANK($E48), SUM($D47,$B$7), SUM($D47, $B$7)-$E48))))</f>
        <v>47150</v>
      </c>
      <c r="E48" s="34"/>
      <c r="F48" s="34"/>
      <c r="G48" s="34"/>
      <c r="H48" s="35"/>
    </row>
    <row r="49" spans="1:8" ht="14.25" x14ac:dyDescent="0.15">
      <c r="A49" s="36">
        <v>38</v>
      </c>
      <c r="B49" s="37">
        <f>SUM($B$6, ($A49/24))</f>
        <v>45685.458333333336</v>
      </c>
      <c r="C49" s="38" t="str">
        <f>TEXT($B49,"dddd")</f>
        <v>Tuesday</v>
      </c>
      <c r="D49" s="39">
        <f>IF(HOUR($B49)=7, $D48-$E49, IF(HOUR($B49)=15, $D48-$E49, IF(HOUR($B49)=23, $D48-$E49, IF(ISBLANK($E49), SUM($D48,$B$7), SUM($D48, $B$7)-$E49))))</f>
        <v>54222</v>
      </c>
      <c r="E49" s="40"/>
      <c r="F49" s="40"/>
      <c r="G49" s="40"/>
      <c r="H49" s="41"/>
    </row>
    <row r="50" spans="1:8" ht="14.25" x14ac:dyDescent="0.15">
      <c r="A50" s="30">
        <v>39</v>
      </c>
      <c r="B50" s="31">
        <f>SUM($B$6, ($A50/24))</f>
        <v>45685.5</v>
      </c>
      <c r="C50" s="32" t="str">
        <f>TEXT($B50,"dddd")</f>
        <v>Tuesday</v>
      </c>
      <c r="D50" s="33">
        <f>IF(HOUR($B50)=7, $D49-$E50, IF(HOUR($B50)=15, $D49-$E50, IF(HOUR($B50)=23, $D49-$E50, IF(ISBLANK($E50), SUM($D49,$B$7), SUM($D49, $B$7)-$E50))))</f>
        <v>61294</v>
      </c>
      <c r="E50" s="34"/>
      <c r="F50" s="34"/>
      <c r="G50" s="34"/>
      <c r="H50" s="35"/>
    </row>
    <row r="51" spans="1:8" ht="14.25" x14ac:dyDescent="0.15">
      <c r="A51" s="36">
        <v>40</v>
      </c>
      <c r="B51" s="37">
        <f>SUM($B$6, ($A51/24))</f>
        <v>45685.541666666664</v>
      </c>
      <c r="C51" s="38" t="str">
        <f>TEXT($B51,"dddd")</f>
        <v>Tuesday</v>
      </c>
      <c r="D51" s="39">
        <f>IF(HOUR($B51)=7, $D50-$E51, IF(HOUR($B51)=15, $D50-$E51, IF(HOUR($B51)=23, $D50-$E51, IF(ISBLANK($E51), SUM($D50,$B$7), SUM($D50, $B$7)-$E51))))</f>
        <v>68366</v>
      </c>
      <c r="E51" s="40"/>
      <c r="F51" s="40"/>
      <c r="G51" s="40"/>
      <c r="H51" s="41"/>
    </row>
    <row r="52" spans="1:8" ht="14.25" x14ac:dyDescent="0.15">
      <c r="A52" s="30">
        <v>41</v>
      </c>
      <c r="B52" s="31">
        <f>SUM($B$6, ($A52/24))</f>
        <v>45685.583333333336</v>
      </c>
      <c r="C52" s="32" t="str">
        <f>TEXT($B52,"dddd")</f>
        <v>Tuesday</v>
      </c>
      <c r="D52" s="33">
        <f>IF(HOUR($B52)=7, $D51-$E52, IF(HOUR($B52)=15, $D51-$E52, IF(HOUR($B52)=23, $D51-$E52, IF(ISBLANK($E52), SUM($D51,$B$7), SUM($D51, $B$7)-$E52))))</f>
        <v>75438</v>
      </c>
      <c r="E52" s="34"/>
      <c r="F52" s="34"/>
      <c r="G52" s="34"/>
      <c r="H52" s="35"/>
    </row>
    <row r="53" spans="1:8" ht="14.25" x14ac:dyDescent="0.15">
      <c r="A53" s="36">
        <v>42</v>
      </c>
      <c r="B53" s="37">
        <f>SUM($B$6, ($A53/24))</f>
        <v>45685.625</v>
      </c>
      <c r="C53" s="38" t="str">
        <f>TEXT($B53,"dddd")</f>
        <v>Tuesday</v>
      </c>
      <c r="D53" s="39">
        <f>IF(HOUR($B53)=7, $D52-$E53, IF(HOUR($B53)=15, $D52-$E53, IF(HOUR($B53)=23, $D52-$E53, IF(ISBLANK($E53), SUM($D52,$B$7), SUM($D52, $B$7)-$E53))))</f>
        <v>7938</v>
      </c>
      <c r="E53" s="40">
        <v>67500</v>
      </c>
      <c r="F53" s="40"/>
      <c r="G53" s="40"/>
      <c r="H53" s="41"/>
    </row>
    <row r="54" spans="1:8" ht="14.25" x14ac:dyDescent="0.15">
      <c r="A54" s="30">
        <v>43</v>
      </c>
      <c r="B54" s="31">
        <f>SUM($B$6, ($A54/24))</f>
        <v>45685.666666666664</v>
      </c>
      <c r="C54" s="32" t="str">
        <f>TEXT($B54,"dddd")</f>
        <v>Tuesday</v>
      </c>
      <c r="D54" s="33">
        <f>IF(HOUR($B54)=7, $D53-$E54, IF(HOUR($B54)=15, $D53-$E54, IF(HOUR($B54)=23, $D53-$E54, IF(ISBLANK($E54), SUM($D53,$B$7), SUM($D53, $B$7)-$E54))))</f>
        <v>-1490</v>
      </c>
      <c r="E54" s="34">
        <v>16500</v>
      </c>
      <c r="F54" s="34"/>
      <c r="G54" s="34"/>
      <c r="H54" s="35" t="s">
        <v>28</v>
      </c>
    </row>
    <row r="55" spans="1:8" ht="14.25" x14ac:dyDescent="0.15">
      <c r="A55" s="36">
        <v>44</v>
      </c>
      <c r="B55" s="37">
        <f>SUM($B$6, ($A55/24))</f>
        <v>45685.708333333336</v>
      </c>
      <c r="C55" s="38" t="str">
        <f>TEXT($B55,"dddd")</f>
        <v>Tuesday</v>
      </c>
      <c r="D55" s="39">
        <f>IF(HOUR($B55)=7, $D54-$E55, IF(HOUR($B55)=15, $D54-$E55, IF(HOUR($B55)=23, $D54-$E55, IF(ISBLANK($E55), SUM($D54,$B$7), SUM($D54, $B$7)-$E55))))</f>
        <v>5582</v>
      </c>
      <c r="E55" s="40"/>
      <c r="F55" s="40"/>
      <c r="G55" s="40"/>
      <c r="H55" s="41"/>
    </row>
    <row r="56" spans="1:8" ht="14.25" x14ac:dyDescent="0.15">
      <c r="A56" s="30">
        <v>45</v>
      </c>
      <c r="B56" s="31">
        <f>SUM($B$6, ($A56/24))</f>
        <v>45685.75</v>
      </c>
      <c r="C56" s="32" t="str">
        <f>TEXT($B56,"dddd")</f>
        <v>Tuesday</v>
      </c>
      <c r="D56" s="33">
        <f>IF(HOUR($B56)=7, $D55-$E56, IF(HOUR($B56)=15, $D55-$E56, IF(HOUR($B56)=23, $D55-$E56, IF(ISBLANK($E56), SUM($D55,$B$7), SUM($D55, $B$7)-$E56))))</f>
        <v>12654</v>
      </c>
      <c r="E56" s="34"/>
      <c r="F56" s="34"/>
      <c r="G56" s="34"/>
      <c r="H56" s="35"/>
    </row>
    <row r="57" spans="1:8" ht="14.25" x14ac:dyDescent="0.15">
      <c r="A57" s="36">
        <v>46</v>
      </c>
      <c r="B57" s="37">
        <f>SUM($B$6, ($A57/24))</f>
        <v>45685.791666666664</v>
      </c>
      <c r="C57" s="38" t="str">
        <f>TEXT($B57,"dddd")</f>
        <v>Tuesday</v>
      </c>
      <c r="D57" s="39">
        <f>IF(HOUR($B57)=7, $D56-$E57, IF(HOUR($B57)=15, $D56-$E57, IF(HOUR($B57)=23, $D56-$E57, IF(ISBLANK($E57), SUM($D56,$B$7), SUM($D56, $B$7)-$E57))))</f>
        <v>19726</v>
      </c>
      <c r="E57" s="40"/>
      <c r="F57" s="40"/>
      <c r="G57" s="40"/>
      <c r="H57" s="41"/>
    </row>
    <row r="58" spans="1:8" ht="14.25" x14ac:dyDescent="0.15">
      <c r="A58" s="30">
        <v>47</v>
      </c>
      <c r="B58" s="31">
        <f>SUM($B$6, ($A58/24))</f>
        <v>45685.833333333336</v>
      </c>
      <c r="C58" s="32" t="str">
        <f>TEXT($B58,"dddd")</f>
        <v>Tuesday</v>
      </c>
      <c r="D58" s="33">
        <f>IF(HOUR($B58)=7, $D57-$E58, IF(HOUR($B58)=15, $D57-$E58, IF(HOUR($B58)=23, $D57-$E58, IF(ISBLANK($E58), SUM($D57,$B$7), SUM($D57, $B$7)-$E58))))</f>
        <v>26798</v>
      </c>
      <c r="E58" s="34"/>
      <c r="F58" s="34"/>
      <c r="G58" s="34"/>
      <c r="H58" s="35"/>
    </row>
    <row r="59" spans="1:8" ht="14.25" x14ac:dyDescent="0.15">
      <c r="A59" s="36">
        <v>48</v>
      </c>
      <c r="B59" s="37">
        <f>SUM($B$6, ($A59/24))</f>
        <v>45685.875</v>
      </c>
      <c r="C59" s="38" t="str">
        <f>TEXT($B59,"dddd")</f>
        <v>Tuesday</v>
      </c>
      <c r="D59" s="39">
        <f>IF(HOUR($B59)=7, $D58-$E59, IF(HOUR($B59)=15, $D58-$E59, IF(HOUR($B59)=23, $D58-$E59, IF(ISBLANK($E59), SUM($D58,$B$7), SUM($D58, $B$7)-$E59))))</f>
        <v>33870</v>
      </c>
      <c r="E59" s="40"/>
      <c r="F59" s="40"/>
      <c r="G59" s="40"/>
      <c r="H59" s="41"/>
    </row>
    <row r="60" spans="1:8" ht="14.25" x14ac:dyDescent="0.15">
      <c r="A60" s="30">
        <v>49</v>
      </c>
      <c r="B60" s="31">
        <f>SUM($B$6, ($A60/24))</f>
        <v>45685.916666666664</v>
      </c>
      <c r="C60" s="32" t="str">
        <f>TEXT($B60,"dddd")</f>
        <v>Tuesday</v>
      </c>
      <c r="D60" s="33">
        <f>IF(HOUR($B60)=7, $D59-$E60, IF(HOUR($B60)=15, $D59-$E60, IF(HOUR($B60)=23, $D59-$E60, IF(ISBLANK($E60), SUM($D59,$B$7), SUM($D59, $B$7)-$E60))))</f>
        <v>40942</v>
      </c>
      <c r="E60" s="34"/>
      <c r="F60" s="34"/>
      <c r="G60" s="34"/>
      <c r="H60" s="35"/>
    </row>
    <row r="61" spans="1:8" ht="14.25" x14ac:dyDescent="0.15">
      <c r="A61" s="36">
        <v>50</v>
      </c>
      <c r="B61" s="37">
        <f>SUM($B$6, ($A61/24))</f>
        <v>45685.958333333336</v>
      </c>
      <c r="C61" s="38" t="str">
        <f>TEXT($B61,"dddd")</f>
        <v>Tuesday</v>
      </c>
      <c r="D61" s="39">
        <f>IF(HOUR($B61)=7, $D60-$E61, IF(HOUR($B61)=15, $D60-$E61, IF(HOUR($B61)=23, $D60-$E61, IF(ISBLANK($E61), SUM($D60,$B$7), SUM($D60, $B$7)-$E61))))</f>
        <v>40942</v>
      </c>
      <c r="E61" s="40"/>
      <c r="F61" s="40"/>
      <c r="G61" s="40"/>
      <c r="H61" s="41"/>
    </row>
    <row r="62" spans="1:8" ht="14.25" x14ac:dyDescent="0.15">
      <c r="A62" s="30">
        <v>51</v>
      </c>
      <c r="B62" s="31">
        <f>SUM($B$6, ($A62/24))</f>
        <v>45686</v>
      </c>
      <c r="C62" s="32" t="str">
        <f>TEXT($B62,"dddd")</f>
        <v>Wednesday</v>
      </c>
      <c r="D62" s="33">
        <f>IF(HOUR($B62)=7, $D61-$E62, IF(HOUR($B62)=15, $D61-$E62, IF(HOUR($B62)=23, $D61-$E62, IF(ISBLANK($E62), SUM($D61,$B$7), SUM($D61, $B$7)-$E62))))</f>
        <v>48014</v>
      </c>
      <c r="E62" s="34"/>
      <c r="F62" s="34"/>
      <c r="G62" s="34"/>
      <c r="H62" s="35"/>
    </row>
    <row r="63" spans="1:8" ht="14.25" x14ac:dyDescent="0.15">
      <c r="A63" s="36">
        <v>52</v>
      </c>
      <c r="B63" s="37">
        <f>SUM($B$6, ($A63/24))</f>
        <v>45686.041666666664</v>
      </c>
      <c r="C63" s="38" t="str">
        <f>TEXT($B63,"dddd")</f>
        <v>Wednesday</v>
      </c>
      <c r="D63" s="39">
        <f>IF(HOUR($B63)=7, $D62-$E63, IF(HOUR($B63)=15, $D62-$E63, IF(HOUR($B63)=23, $D62-$E63, IF(ISBLANK($E63), SUM($D62,$B$7), SUM($D62, $B$7)-$E63))))</f>
        <v>55086</v>
      </c>
      <c r="E63" s="40"/>
      <c r="F63" s="40"/>
      <c r="G63" s="40"/>
      <c r="H63" s="41"/>
    </row>
    <row r="64" spans="1:8" ht="14.25" x14ac:dyDescent="0.15">
      <c r="A64" s="30">
        <v>53</v>
      </c>
      <c r="B64" s="31">
        <f>SUM($B$6, ($A64/24))</f>
        <v>45686.083333333336</v>
      </c>
      <c r="C64" s="32" t="str">
        <f>TEXT($B64,"dddd")</f>
        <v>Wednesday</v>
      </c>
      <c r="D64" s="33">
        <f>IF(HOUR($B64)=7, $D63-$E64, IF(HOUR($B64)=15, $D63-$E64, IF(HOUR($B64)=23, $D63-$E64, IF(ISBLANK($E64), SUM($D63,$B$7), SUM($D63, $B$7)-$E64))))</f>
        <v>62158</v>
      </c>
      <c r="E64" s="34"/>
      <c r="F64" s="34"/>
      <c r="G64" s="34"/>
      <c r="H64" s="35"/>
    </row>
    <row r="65" spans="1:8" ht="14.25" x14ac:dyDescent="0.15">
      <c r="A65" s="36">
        <v>54</v>
      </c>
      <c r="B65" s="37">
        <f>SUM($B$6, ($A65/24))</f>
        <v>45686.125</v>
      </c>
      <c r="C65" s="38" t="str">
        <f>TEXT($B65,"dddd")</f>
        <v>Wednesday</v>
      </c>
      <c r="D65" s="39">
        <f>IF(HOUR($B65)=7, $D64-$E65, IF(HOUR($B65)=15, $D64-$E65, IF(HOUR($B65)=23, $D64-$E65, IF(ISBLANK($E65), SUM($D64,$B$7), SUM($D64, $B$7)-$E65))))</f>
        <v>69230</v>
      </c>
      <c r="E65" s="40"/>
      <c r="F65" s="40"/>
      <c r="G65" s="40"/>
      <c r="H65" s="41"/>
    </row>
    <row r="66" spans="1:8" ht="14.25" x14ac:dyDescent="0.15">
      <c r="A66" s="30">
        <v>55</v>
      </c>
      <c r="B66" s="31">
        <f>SUM($B$6, ($A66/24))</f>
        <v>45686.166666666664</v>
      </c>
      <c r="C66" s="32" t="str">
        <f>TEXT($B66,"dddd")</f>
        <v>Wednesday</v>
      </c>
      <c r="D66" s="33">
        <f>IF(HOUR($B66)=7, $D65-$E66, IF(HOUR($B66)=15, $D65-$E66, IF(HOUR($B66)=23, $D65-$E66, IF(ISBLANK($E66), SUM($D65,$B$7), SUM($D65, $B$7)-$E66))))</f>
        <v>76302</v>
      </c>
      <c r="E66" s="34"/>
      <c r="F66" s="34"/>
      <c r="G66" s="34"/>
      <c r="H66" s="35"/>
    </row>
    <row r="67" spans="1:8" ht="14.25" x14ac:dyDescent="0.15">
      <c r="A67" s="36">
        <v>56</v>
      </c>
      <c r="B67" s="37">
        <f>SUM($B$6, ($A67/24))</f>
        <v>45686.208333333336</v>
      </c>
      <c r="C67" s="38" t="str">
        <f>TEXT($B67,"dddd")</f>
        <v>Wednesday</v>
      </c>
      <c r="D67" s="39">
        <f>IF(HOUR($B67)=7, $D66-$E67, IF(HOUR($B67)=15, $D66-$E67, IF(HOUR($B67)=23, $D66-$E67, IF(ISBLANK($E67), SUM($D66,$B$7), SUM($D66, $B$7)-$E67))))</f>
        <v>83374</v>
      </c>
      <c r="E67" s="40"/>
      <c r="F67" s="40"/>
      <c r="G67" s="40"/>
      <c r="H67" s="41"/>
    </row>
    <row r="68" spans="1:8" ht="14.25" x14ac:dyDescent="0.15">
      <c r="A68" s="30">
        <v>57</v>
      </c>
      <c r="B68" s="31">
        <f>SUM($B$6, ($A68/24))</f>
        <v>45686.25</v>
      </c>
      <c r="C68" s="32" t="str">
        <f>TEXT($B68,"dddd")</f>
        <v>Wednesday</v>
      </c>
      <c r="D68" s="33">
        <f>IF(HOUR($B68)=7, $D67-$E68, IF(HOUR($B68)=15, $D67-$E68, IF(HOUR($B68)=23, $D67-$E68, IF(ISBLANK($E68), SUM($D67,$B$7), SUM($D67, $B$7)-$E68))))</f>
        <v>38846</v>
      </c>
      <c r="E68" s="34">
        <v>51600</v>
      </c>
      <c r="F68" s="34"/>
      <c r="G68" s="34"/>
      <c r="H68" s="35"/>
    </row>
    <row r="69" spans="1:8" ht="14.25" x14ac:dyDescent="0.15">
      <c r="A69" s="36">
        <v>58</v>
      </c>
      <c r="B69" s="37">
        <f>SUM($B$6, ($A69/24))</f>
        <v>45686.291666666664</v>
      </c>
      <c r="C69" s="38" t="str">
        <f>TEXT($B69,"dddd")</f>
        <v>Wednesday</v>
      </c>
      <c r="D69" s="39">
        <f>IF(HOUR($B69)=7, $D68-$E69, IF(HOUR($B69)=15, $D68-$E69, IF(HOUR($B69)=23, $D68-$E69, IF(ISBLANK($E69), SUM($D68,$B$7), SUM($D68, $B$7)-$E69))))</f>
        <v>38846</v>
      </c>
      <c r="E69" s="40"/>
      <c r="F69" s="40"/>
      <c r="G69" s="40"/>
      <c r="H69" s="41"/>
    </row>
    <row r="70" spans="1:8" ht="14.25" x14ac:dyDescent="0.15">
      <c r="A70" s="30">
        <v>59</v>
      </c>
      <c r="B70" s="31">
        <f>SUM($B$6, ($A70/24))</f>
        <v>45686.333333333336</v>
      </c>
      <c r="C70" s="32" t="str">
        <f>TEXT($B70,"dddd")</f>
        <v>Wednesday</v>
      </c>
      <c r="D70" s="33">
        <f>IF(HOUR($B70)=7, $D69-$E70, IF(HOUR($B70)=15, $D69-$E70, IF(HOUR($B70)=23, $D69-$E70, IF(ISBLANK($E70), SUM($D69,$B$7), SUM($D69, $B$7)-$E70))))</f>
        <v>45918</v>
      </c>
      <c r="E70" s="34"/>
      <c r="F70" s="34"/>
      <c r="G70" s="34"/>
      <c r="H70" s="35"/>
    </row>
    <row r="71" spans="1:8" ht="14.25" x14ac:dyDescent="0.15">
      <c r="A71" s="36">
        <v>60</v>
      </c>
      <c r="B71" s="37">
        <f>SUM($B$6, ($A71/24))</f>
        <v>45686.375</v>
      </c>
      <c r="C71" s="38" t="str">
        <f>TEXT($B71,"dddd")</f>
        <v>Wednesday</v>
      </c>
      <c r="D71" s="39">
        <f>IF(HOUR($B71)=7, $D70-$E71, IF(HOUR($B71)=15, $D70-$E71, IF(HOUR($B71)=23, $D70-$E71, IF(ISBLANK($E71), SUM($D70,$B$7), SUM($D70, $B$7)-$E71))))</f>
        <v>52990</v>
      </c>
      <c r="E71" s="40"/>
      <c r="F71" s="40"/>
      <c r="G71" s="40"/>
      <c r="H71" s="41"/>
    </row>
    <row r="72" spans="1:8" ht="14.25" x14ac:dyDescent="0.15">
      <c r="A72" s="30">
        <v>61</v>
      </c>
      <c r="B72" s="31">
        <f>SUM($B$6, ($A72/24))</f>
        <v>45686.416666666664</v>
      </c>
      <c r="C72" s="32" t="str">
        <f>TEXT($B72,"dddd")</f>
        <v>Wednesday</v>
      </c>
      <c r="D72" s="33">
        <f>IF(HOUR($B72)=7, $D71-$E72, IF(HOUR($B72)=15, $D71-$E72, IF(HOUR($B72)=23, $D71-$E72, IF(ISBLANK($E72), SUM($D71,$B$7), SUM($D71, $B$7)-$E72))))</f>
        <v>60062</v>
      </c>
      <c r="E72" s="34"/>
      <c r="F72" s="34"/>
      <c r="G72" s="34"/>
      <c r="H72" s="35"/>
    </row>
    <row r="73" spans="1:8" ht="14.25" x14ac:dyDescent="0.15">
      <c r="A73" s="36">
        <v>62</v>
      </c>
      <c r="B73" s="37">
        <f>SUM($B$6, ($A73/24))</f>
        <v>45686.458333333336</v>
      </c>
      <c r="C73" s="38" t="str">
        <f>TEXT($B73,"dddd")</f>
        <v>Wednesday</v>
      </c>
      <c r="D73" s="39">
        <f>IF(HOUR($B73)=7, $D72-$E73, IF(HOUR($B73)=15, $D72-$E73, IF(HOUR($B73)=23, $D72-$E73, IF(ISBLANK($E73), SUM($D72,$B$7), SUM($D72, $B$7)-$E73))))</f>
        <v>67134</v>
      </c>
      <c r="E73" s="40"/>
      <c r="F73" s="40"/>
      <c r="G73" s="40"/>
      <c r="H73" s="41"/>
    </row>
    <row r="74" spans="1:8" ht="14.25" x14ac:dyDescent="0.15">
      <c r="A74" s="30">
        <v>63</v>
      </c>
      <c r="B74" s="31">
        <f>SUM($B$6, ($A74/24))</f>
        <v>45686.5</v>
      </c>
      <c r="C74" s="32" t="str">
        <f>TEXT($B74,"dddd")</f>
        <v>Wednesday</v>
      </c>
      <c r="D74" s="33">
        <f>IF(HOUR($B74)=7, $D73-$E74, IF(HOUR($B74)=15, $D73-$E74, IF(HOUR($B74)=23, $D73-$E74, IF(ISBLANK($E74), SUM($D73,$B$7), SUM($D73, $B$7)-$E74))))</f>
        <v>74206</v>
      </c>
      <c r="E74" s="34"/>
      <c r="F74" s="34"/>
      <c r="G74" s="34"/>
      <c r="H74" s="35"/>
    </row>
    <row r="75" spans="1:8" ht="14.25" x14ac:dyDescent="0.15">
      <c r="A75" s="36">
        <v>64</v>
      </c>
      <c r="B75" s="37">
        <f>SUM($B$6, ($A75/24))</f>
        <v>45686.541666666664</v>
      </c>
      <c r="C75" s="38" t="str">
        <f>TEXT($B75,"dddd")</f>
        <v>Wednesday</v>
      </c>
      <c r="D75" s="39">
        <f>IF(HOUR($B75)=7, $D74-$E75, IF(HOUR($B75)=15, $D74-$E75, IF(HOUR($B75)=23, $D74-$E75, IF(ISBLANK($E75), SUM($D74,$B$7), SUM($D74, $B$7)-$E75))))</f>
        <v>81278</v>
      </c>
      <c r="E75" s="40"/>
      <c r="F75" s="40"/>
      <c r="G75" s="40"/>
      <c r="H75" s="41"/>
    </row>
    <row r="76" spans="1:8" ht="14.25" x14ac:dyDescent="0.15">
      <c r="A76" s="30">
        <v>65</v>
      </c>
      <c r="B76" s="31">
        <f>SUM($B$6, ($A76/24))</f>
        <v>45686.583333333336</v>
      </c>
      <c r="C76" s="32" t="str">
        <f>TEXT($B76,"dddd")</f>
        <v>Wednesday</v>
      </c>
      <c r="D76" s="33">
        <f>IF(HOUR($B76)=7, $D75-$E76, IF(HOUR($B76)=15, $D75-$E76, IF(HOUR($B76)=23, $D75-$E76, IF(ISBLANK($E76), SUM($D75,$B$7), SUM($D75, $B$7)-$E76))))</f>
        <v>20850</v>
      </c>
      <c r="E76" s="34">
        <v>67500</v>
      </c>
      <c r="F76" s="34"/>
      <c r="G76" s="34"/>
      <c r="H76" s="35"/>
    </row>
    <row r="77" spans="1:8" ht="14.25" x14ac:dyDescent="0.15">
      <c r="A77" s="36">
        <v>66</v>
      </c>
      <c r="B77" s="37">
        <f>SUM($B$6, ($A77/24))</f>
        <v>45686.625</v>
      </c>
      <c r="C77" s="38" t="str">
        <f>TEXT($B77,"dddd")</f>
        <v>Wednesday</v>
      </c>
      <c r="D77" s="39">
        <f>IF(HOUR($B77)=7, $D76-$E77, IF(HOUR($B77)=15, $D76-$E77, IF(HOUR($B77)=23, $D76-$E77, IF(ISBLANK($E77), SUM($D76,$B$7), SUM($D76, $B$7)-$E77))))</f>
        <v>20850</v>
      </c>
      <c r="E77" s="40"/>
      <c r="F77" s="40"/>
      <c r="G77" s="40"/>
      <c r="H77" s="41"/>
    </row>
    <row r="78" spans="1:8" ht="14.25" x14ac:dyDescent="0.15">
      <c r="A78" s="30">
        <v>67</v>
      </c>
      <c r="B78" s="31">
        <f>SUM($B$6, ($A78/24))</f>
        <v>45686.666666666664</v>
      </c>
      <c r="C78" s="32" t="str">
        <f>TEXT($B78,"dddd")</f>
        <v>Wednesday</v>
      </c>
      <c r="D78" s="33">
        <f>IF(HOUR($B78)=7, $D77-$E78, IF(HOUR($B78)=15, $D77-$E78, IF(HOUR($B78)=23, $D77-$E78, IF(ISBLANK($E78), SUM($D77,$B$7), SUM($D77, $B$7)-$E78))))</f>
        <v>27922</v>
      </c>
      <c r="E78" s="34"/>
      <c r="F78" s="34"/>
      <c r="G78" s="34"/>
      <c r="H78" s="35"/>
    </row>
    <row r="79" spans="1:8" ht="14.25" x14ac:dyDescent="0.15">
      <c r="A79" s="36">
        <v>68</v>
      </c>
      <c r="B79" s="37">
        <f>SUM($B$6, ($A79/24))</f>
        <v>45686.708333333336</v>
      </c>
      <c r="C79" s="38" t="str">
        <f>TEXT($B79,"dddd")</f>
        <v>Wednesday</v>
      </c>
      <c r="D79" s="39">
        <f>IF(HOUR($B79)=7, $D78-$E79, IF(HOUR($B79)=15, $D78-$E79, IF(HOUR($B79)=23, $D78-$E79, IF(ISBLANK($E79), SUM($D78,$B$7), SUM($D78, $B$7)-$E79))))</f>
        <v>34994</v>
      </c>
      <c r="E79" s="40"/>
      <c r="F79" s="40"/>
      <c r="G79" s="40"/>
      <c r="H79" s="41"/>
    </row>
    <row r="80" spans="1:8" ht="14.25" x14ac:dyDescent="0.15">
      <c r="A80" s="30">
        <v>69</v>
      </c>
      <c r="B80" s="31">
        <f>SUM($B$6, ($A80/24))</f>
        <v>45686.75</v>
      </c>
      <c r="C80" s="32" t="str">
        <f>TEXT($B80,"dddd")</f>
        <v>Wednesday</v>
      </c>
      <c r="D80" s="33">
        <f>IF(HOUR($B80)=7, $D79-$E80, IF(HOUR($B80)=15, $D79-$E80, IF(HOUR($B80)=23, $D79-$E80, IF(ISBLANK($E80), SUM($D79,$B$7), SUM($D79, $B$7)-$E80))))</f>
        <v>42066</v>
      </c>
      <c r="E80" s="34"/>
      <c r="F80" s="34"/>
      <c r="G80" s="34"/>
      <c r="H80" s="35"/>
    </row>
    <row r="81" spans="1:8" ht="14.25" x14ac:dyDescent="0.15">
      <c r="A81" s="36">
        <v>70</v>
      </c>
      <c r="B81" s="37">
        <f>SUM($B$6, ($A81/24))</f>
        <v>45686.791666666664</v>
      </c>
      <c r="C81" s="38" t="str">
        <f>TEXT($B81,"dddd")</f>
        <v>Wednesday</v>
      </c>
      <c r="D81" s="39">
        <f>IF(HOUR($B81)=7, $D80-$E81, IF(HOUR($B81)=15, $D80-$E81, IF(HOUR($B81)=23, $D80-$E81, IF(ISBLANK($E81), SUM($D80,$B$7), SUM($D80, $B$7)-$E81))))</f>
        <v>49138</v>
      </c>
      <c r="E81" s="40"/>
      <c r="F81" s="40"/>
      <c r="G81" s="40"/>
      <c r="H81" s="41"/>
    </row>
    <row r="82" spans="1:8" ht="14.25" x14ac:dyDescent="0.15">
      <c r="A82" s="30">
        <v>71</v>
      </c>
      <c r="B82" s="31">
        <f>SUM($B$6, ($A82/24))</f>
        <v>45686.833333333336</v>
      </c>
      <c r="C82" s="32" t="str">
        <f>TEXT($B82,"dddd")</f>
        <v>Wednesday</v>
      </c>
      <c r="D82" s="33">
        <f>IF(HOUR($B82)=7, $D81-$E82, IF(HOUR($B82)=15, $D81-$E82, IF(HOUR($B82)=23, $D81-$E82, IF(ISBLANK($E82), SUM($D81,$B$7), SUM($D81, $B$7)-$E82))))</f>
        <v>56210</v>
      </c>
      <c r="E82" s="34"/>
      <c r="F82" s="34"/>
      <c r="G82" s="34"/>
      <c r="H82" s="35"/>
    </row>
    <row r="83" spans="1:8" ht="14.25" x14ac:dyDescent="0.15">
      <c r="A83" s="36">
        <v>72</v>
      </c>
      <c r="B83" s="37">
        <f>SUM($B$6, ($A83/24))</f>
        <v>45686.875</v>
      </c>
      <c r="C83" s="38" t="str">
        <f>TEXT($B83,"dddd")</f>
        <v>Wednesday</v>
      </c>
      <c r="D83" s="39">
        <f>IF(HOUR($B83)=7, $D82-$E83, IF(HOUR($B83)=15, $D82-$E83, IF(HOUR($B83)=23, $D82-$E83, IF(ISBLANK($E83), SUM($D82,$B$7), SUM($D82, $B$7)-$E83))))</f>
        <v>63282</v>
      </c>
      <c r="E83" s="40"/>
      <c r="F83" s="40"/>
      <c r="G83" s="40"/>
      <c r="H83" s="41"/>
    </row>
    <row r="84" spans="1:8" ht="14.25" x14ac:dyDescent="0.15">
      <c r="A84" s="42"/>
      <c r="B84" s="43"/>
      <c r="C84" s="43"/>
      <c r="D84" s="43"/>
      <c r="E84" s="43"/>
      <c r="F84" s="43"/>
      <c r="G84" s="43"/>
      <c r="H84" s="44"/>
    </row>
  </sheetData>
  <sheetProtection password="C630" sheet="1" objects="1" scenarios="1"/>
  <autoFilter ref="A10:H84" xr:uid="{00000000-0009-0000-0000-000000000000}"/>
  <mergeCells count="4">
    <mergeCell ref="A2:H2"/>
    <mergeCell ref="A3:H3"/>
    <mergeCell ref="A4:H4"/>
    <mergeCell ref="D6:F6"/>
  </mergeCells>
  <conditionalFormatting sqref="D12:D83">
    <cfRule type="cellIs" dxfId="3" priority="2" operator="greaterThan">
      <formula>100000</formula>
    </cfRule>
    <cfRule type="cellIs" dxfId="2" priority="3" operator="greaterThan">
      <formula>67500</formula>
    </cfRule>
  </conditionalFormatting>
  <printOptions horizontalCentered="1" verticalCentered="1"/>
  <pageMargins left="0.25" right="0.25" top="0.50972222222222197" bottom="0.50972222222222197" header="0.511811023622047" footer="0.511811023622047"/>
  <pageSetup paperSize="9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85"/>
  <sheetViews>
    <sheetView zoomScaleNormal="100" workbookViewId="0">
      <selection activeCell="A12" sqref="A12"/>
    </sheetView>
  </sheetViews>
  <sheetFormatPr defaultColWidth="11.59375" defaultRowHeight="12.75" x14ac:dyDescent="0.15"/>
  <cols>
    <col min="1" max="1" width="12.5390625" customWidth="1"/>
    <col min="2" max="2" width="20.90234375" customWidth="1"/>
    <col min="3" max="4" width="15.37109375" customWidth="1"/>
    <col min="7" max="7" width="12.5390625" customWidth="1"/>
    <col min="8" max="8" width="19.1484375" customWidth="1"/>
  </cols>
  <sheetData>
    <row r="2" spans="1:8" ht="29.25" x14ac:dyDescent="0.15">
      <c r="A2" s="97" t="s">
        <v>16</v>
      </c>
      <c r="B2" s="97"/>
      <c r="C2" s="97"/>
      <c r="D2" s="97"/>
      <c r="E2" s="97"/>
      <c r="F2" s="97"/>
      <c r="G2" s="97"/>
      <c r="H2" s="97"/>
    </row>
    <row r="3" spans="1:8" x14ac:dyDescent="0.15">
      <c r="A3" s="98" t="s">
        <v>17</v>
      </c>
      <c r="B3" s="98"/>
      <c r="C3" s="98"/>
      <c r="D3" s="98"/>
      <c r="E3" s="98"/>
      <c r="F3" s="98"/>
      <c r="G3" s="98"/>
      <c r="H3" s="98"/>
    </row>
    <row r="4" spans="1:8" x14ac:dyDescent="0.15">
      <c r="A4" s="98" t="s">
        <v>18</v>
      </c>
      <c r="B4" s="98"/>
      <c r="C4" s="98"/>
      <c r="D4" s="98"/>
      <c r="E4" s="98"/>
      <c r="F4" s="98"/>
      <c r="G4" s="98"/>
      <c r="H4" s="98"/>
    </row>
    <row r="5" spans="1:8" s="50" customFormat="1" ht="32.1" customHeight="1" x14ac:dyDescent="0.15">
      <c r="A5" s="45" t="s">
        <v>19</v>
      </c>
      <c r="B5" s="46">
        <v>5</v>
      </c>
      <c r="C5" s="47"/>
      <c r="D5" s="48" t="s">
        <v>20</v>
      </c>
      <c r="E5" s="48"/>
      <c r="F5" s="48"/>
      <c r="G5" s="48"/>
      <c r="H5" s="49"/>
    </row>
    <row r="6" spans="1:8" ht="45.6" customHeight="1" x14ac:dyDescent="0.15">
      <c r="A6" s="51" t="s">
        <v>21</v>
      </c>
      <c r="B6" s="52">
        <v>67500</v>
      </c>
      <c r="C6" s="53"/>
      <c r="D6" s="54"/>
      <c r="E6" s="54"/>
      <c r="F6" s="54"/>
      <c r="G6" s="54"/>
      <c r="H6" s="55"/>
    </row>
    <row r="7" spans="1:8" ht="35.85" customHeight="1" x14ac:dyDescent="0.15">
      <c r="A7" s="51" t="s">
        <v>22</v>
      </c>
      <c r="B7" s="56">
        <v>3</v>
      </c>
      <c r="C7" s="57"/>
      <c r="D7" s="54"/>
      <c r="E7" s="54"/>
      <c r="F7" s="54"/>
      <c r="G7" s="54"/>
      <c r="H7" s="55"/>
    </row>
    <row r="8" spans="1:8" ht="45.6" customHeight="1" x14ac:dyDescent="0.15">
      <c r="A8" s="51" t="s">
        <v>23</v>
      </c>
      <c r="B8" s="58">
        <v>45650</v>
      </c>
      <c r="C8" s="59"/>
      <c r="D8" s="99" t="s">
        <v>24</v>
      </c>
      <c r="E8" s="99"/>
      <c r="F8" s="99"/>
      <c r="G8" s="99"/>
      <c r="H8" s="55"/>
    </row>
    <row r="9" spans="1:8" ht="28.5" x14ac:dyDescent="0.15">
      <c r="A9" s="51" t="s">
        <v>6</v>
      </c>
      <c r="B9" s="52">
        <f>B6/B5</f>
        <v>13500</v>
      </c>
      <c r="C9" s="53"/>
      <c r="D9" s="54"/>
      <c r="E9" s="54"/>
      <c r="F9" s="54"/>
      <c r="G9" s="54"/>
      <c r="H9" s="55"/>
    </row>
    <row r="10" spans="1:8" ht="31.35" customHeight="1" x14ac:dyDescent="0.15">
      <c r="A10" s="60" t="s">
        <v>7</v>
      </c>
      <c r="B10" s="61">
        <f>$B$6*$B$7</f>
        <v>202500</v>
      </c>
      <c r="C10" s="62"/>
      <c r="D10" s="63" t="s">
        <v>25</v>
      </c>
      <c r="E10" s="63">
        <f>B10*0.8</f>
        <v>162000</v>
      </c>
      <c r="F10" s="64"/>
      <c r="G10" s="64"/>
      <c r="H10" s="65"/>
    </row>
    <row r="11" spans="1:8" x14ac:dyDescent="0.15">
      <c r="A11" s="66"/>
      <c r="B11" s="54"/>
      <c r="C11" s="54"/>
      <c r="D11" s="54"/>
      <c r="E11" s="54"/>
      <c r="F11" s="54"/>
      <c r="G11" s="54"/>
      <c r="H11" s="55"/>
    </row>
    <row r="12" spans="1:8" ht="71.650000000000006" customHeight="1" x14ac:dyDescent="0.15">
      <c r="A12" s="67" t="s">
        <v>26</v>
      </c>
      <c r="B12" s="68" t="s">
        <v>9</v>
      </c>
      <c r="C12" s="68" t="s">
        <v>27</v>
      </c>
      <c r="D12" s="68" t="s">
        <v>11</v>
      </c>
      <c r="E12" s="68" t="s">
        <v>12</v>
      </c>
      <c r="F12" s="68" t="s">
        <v>13</v>
      </c>
      <c r="G12" s="69" t="s">
        <v>14</v>
      </c>
      <c r="H12" s="70" t="s">
        <v>15</v>
      </c>
    </row>
    <row r="13" spans="1:8" x14ac:dyDescent="0.15">
      <c r="A13" s="71"/>
      <c r="B13" s="72"/>
      <c r="C13" s="72"/>
      <c r="D13" s="73"/>
      <c r="E13" s="74"/>
      <c r="F13" s="74"/>
      <c r="G13" s="75"/>
      <c r="H13" s="76"/>
    </row>
    <row r="14" spans="1:8" ht="14.25" x14ac:dyDescent="0.15">
      <c r="A14" s="77">
        <v>1</v>
      </c>
      <c r="B14" s="78">
        <f>SUM($B$8, ($A14/24))</f>
        <v>45650.041666666664</v>
      </c>
      <c r="C14" s="79" t="str">
        <f>TEXT($B14,"dddd")</f>
        <v>Tuesday</v>
      </c>
      <c r="D14" s="80">
        <f>IF(HOUR($B8)=0,0,IF(HOUR($B8)=12, 0,IF(ISBLANK($E14),0,$B$9-$E14)))</f>
        <v>0</v>
      </c>
      <c r="E14" s="81"/>
      <c r="F14" s="81"/>
      <c r="G14" s="81"/>
      <c r="H14" s="82"/>
    </row>
    <row r="15" spans="1:8" ht="14.25" x14ac:dyDescent="0.15">
      <c r="A15" s="83">
        <v>2</v>
      </c>
      <c r="B15" s="84">
        <f>SUM($B$8, ($A15/24))</f>
        <v>45650.083333333336</v>
      </c>
      <c r="C15" s="79" t="str">
        <f>TEXT($B15,"dddd")</f>
        <v>Tuesday</v>
      </c>
      <c r="D15" s="85">
        <f>IF(HOUR($B15)=0, $D14-$E15, IF(HOUR($B15)=13, $D14-$E15, IF(ISBLANK($E15), SUM($D14,$B$9), SUM($D14, $B$9)-$E15)))</f>
        <v>13500</v>
      </c>
      <c r="E15" s="86"/>
      <c r="F15" s="86"/>
      <c r="G15" s="86"/>
      <c r="H15" s="87"/>
    </row>
    <row r="16" spans="1:8" ht="14.25" x14ac:dyDescent="0.15">
      <c r="A16" s="77">
        <v>3</v>
      </c>
      <c r="B16" s="78">
        <f>SUM($B$8, ($A16/24))</f>
        <v>45650.125</v>
      </c>
      <c r="C16" s="79" t="str">
        <f>TEXT($B16,"dddd")</f>
        <v>Tuesday</v>
      </c>
      <c r="D16" s="80">
        <f>IF(HOUR($B16)=0, $D15-$E16, IF(HOUR($B16)=13, $D15-$E16, IF(ISBLANK($E16), SUM($D15,$B$9), SUM($D15, $B$9)-$E16)))</f>
        <v>27000</v>
      </c>
      <c r="E16" s="81"/>
      <c r="F16" s="81"/>
      <c r="G16" s="81"/>
      <c r="H16" s="82"/>
    </row>
    <row r="17" spans="1:8" ht="14.25" x14ac:dyDescent="0.15">
      <c r="A17" s="83">
        <v>4</v>
      </c>
      <c r="B17" s="84">
        <f>SUM($B$8, ($A17/24))</f>
        <v>45650.166666666664</v>
      </c>
      <c r="C17" s="79" t="str">
        <f>TEXT($B17,"dddd")</f>
        <v>Tuesday</v>
      </c>
      <c r="D17" s="85">
        <f>IF(HOUR($B17)=0, $D16-$E17, IF(HOUR($B17)=13, $D16-$E17, IF(ISBLANK($E17), SUM($D16,$B$9), SUM($D16, $B$9)-$E17)))</f>
        <v>40500</v>
      </c>
      <c r="E17" s="86"/>
      <c r="F17" s="86"/>
      <c r="G17" s="86"/>
      <c r="H17" s="87"/>
    </row>
    <row r="18" spans="1:8" ht="14.25" x14ac:dyDescent="0.15">
      <c r="A18" s="77">
        <v>5</v>
      </c>
      <c r="B18" s="78">
        <f>SUM($B$8, ($A18/24))</f>
        <v>45650.208333333336</v>
      </c>
      <c r="C18" s="79" t="str">
        <f>TEXT($B18,"dddd")</f>
        <v>Tuesday</v>
      </c>
      <c r="D18" s="80">
        <f>IF(HOUR($B18)=0, $D17-$E18, IF(HOUR($B18)=13, $D17-$E18, IF(ISBLANK($E18), SUM($D17,$B$9), SUM($D17, $B$9)-$E18)))</f>
        <v>54000</v>
      </c>
      <c r="E18" s="81"/>
      <c r="F18" s="81"/>
      <c r="G18" s="81"/>
      <c r="H18" s="82"/>
    </row>
    <row r="19" spans="1:8" ht="14.25" x14ac:dyDescent="0.15">
      <c r="A19" s="83">
        <v>6</v>
      </c>
      <c r="B19" s="84">
        <f>SUM($B$8, ($A19/24))</f>
        <v>45650.25</v>
      </c>
      <c r="C19" s="79" t="str">
        <f>TEXT($B19,"dddd")</f>
        <v>Tuesday</v>
      </c>
      <c r="D19" s="85">
        <f>IF(HOUR($B19)=0, $D18-$E19, IF(HOUR($B19)=13, $D18-$E19, IF(ISBLANK($E19), SUM($D18,$B$9), SUM($D18, $B$9)-$E19)))</f>
        <v>67500</v>
      </c>
      <c r="E19" s="86"/>
      <c r="F19" s="86"/>
      <c r="G19" s="86"/>
      <c r="H19" s="87"/>
    </row>
    <row r="20" spans="1:8" ht="14.25" x14ac:dyDescent="0.15">
      <c r="A20" s="77">
        <v>7</v>
      </c>
      <c r="B20" s="78">
        <f>SUM($B$8, ($A20/24))</f>
        <v>45650.291666666664</v>
      </c>
      <c r="C20" s="79" t="str">
        <f>TEXT($B20,"dddd")</f>
        <v>Tuesday</v>
      </c>
      <c r="D20" s="80">
        <f>IF(HOUR($B20)=0, $D19-$E20, IF(HOUR($B20)=13, $D19-$E20, IF(ISBLANK($E20), SUM($D19,$B$9), SUM($D19, $B$9)-$E20)))</f>
        <v>81000</v>
      </c>
      <c r="E20" s="81"/>
      <c r="F20" s="81"/>
      <c r="G20" s="81"/>
      <c r="H20" s="82"/>
    </row>
    <row r="21" spans="1:8" ht="14.25" x14ac:dyDescent="0.15">
      <c r="A21" s="83">
        <v>8</v>
      </c>
      <c r="B21" s="84">
        <f>SUM($B$8, ($A21/24))</f>
        <v>45650.333333333336</v>
      </c>
      <c r="C21" s="79" t="str">
        <f>TEXT($B21,"dddd")</f>
        <v>Tuesday</v>
      </c>
      <c r="D21" s="85">
        <f>IF(HOUR($B21)=0, $D20-$E21, IF(HOUR($B21)=13, $D20-$E21, IF(ISBLANK($E21), SUM($D20,$B$9), SUM($D20, $B$9)-$E21)))</f>
        <v>94500</v>
      </c>
      <c r="E21" s="86"/>
      <c r="F21" s="86"/>
      <c r="G21" s="86"/>
      <c r="H21" s="87"/>
    </row>
    <row r="22" spans="1:8" ht="14.25" x14ac:dyDescent="0.15">
      <c r="A22" s="77">
        <v>9</v>
      </c>
      <c r="B22" s="78">
        <f>SUM($B$8, ($A22/24))</f>
        <v>45650.375</v>
      </c>
      <c r="C22" s="79" t="str">
        <f>TEXT($B22,"dddd")</f>
        <v>Tuesday</v>
      </c>
      <c r="D22" s="80">
        <f>IF(HOUR($B22)=0, $D21-$E22, IF(HOUR($B22)=13, $D21-$E22, IF(ISBLANK($E22), SUM($D21,$B$9), SUM($D21, $B$9)-$E22)))</f>
        <v>108000</v>
      </c>
      <c r="E22" s="81"/>
      <c r="F22" s="81"/>
      <c r="G22" s="81"/>
      <c r="H22" s="82"/>
    </row>
    <row r="23" spans="1:8" ht="14.25" x14ac:dyDescent="0.15">
      <c r="A23" s="83">
        <v>10</v>
      </c>
      <c r="B23" s="84">
        <f>SUM($B$8, ($A23/24))</f>
        <v>45650.416666666664</v>
      </c>
      <c r="C23" s="79" t="str">
        <f>TEXT($B23,"dddd")</f>
        <v>Tuesday</v>
      </c>
      <c r="D23" s="85">
        <f>IF(HOUR($B23)=0, $D22-$E23, IF(HOUR($B23)=13, $D22-$E23, IF(ISBLANK($E23), SUM($D22,$B$9), SUM($D22, $B$9)-$E23)))</f>
        <v>121500</v>
      </c>
      <c r="E23" s="86"/>
      <c r="F23" s="86"/>
      <c r="G23" s="86"/>
      <c r="H23" s="87"/>
    </row>
    <row r="24" spans="1:8" ht="14.25" x14ac:dyDescent="0.15">
      <c r="A24" s="77">
        <v>11</v>
      </c>
      <c r="B24" s="78">
        <f>SUM($B$8, ($A24/24))</f>
        <v>45650.458333333336</v>
      </c>
      <c r="C24" s="79" t="str">
        <f>TEXT($B24,"dddd")</f>
        <v>Tuesday</v>
      </c>
      <c r="D24" s="80">
        <f>IF(HOUR($B24)=0, $D23-$E24, IF(HOUR($B24)=13, $D23-$E24, IF(ISBLANK($E24), SUM($D23,$B$9), SUM($D23, $B$9)-$E24)))</f>
        <v>135000</v>
      </c>
      <c r="E24" s="81"/>
      <c r="F24" s="81"/>
      <c r="G24" s="81"/>
      <c r="H24" s="82"/>
    </row>
    <row r="25" spans="1:8" ht="14.25" x14ac:dyDescent="0.15">
      <c r="A25" s="83">
        <v>12</v>
      </c>
      <c r="B25" s="84">
        <f>SUM($B$8, ($A25/24))</f>
        <v>45650.5</v>
      </c>
      <c r="C25" s="79" t="str">
        <f>TEXT($B25,"dddd")</f>
        <v>Tuesday</v>
      </c>
      <c r="D25" s="85">
        <f>IF(HOUR($B25)=0, $D24-$E25, IF(HOUR($B25)=13, $D24-$E25, IF(ISBLANK($E25), SUM($D24,$B$9), SUM($D24, $B$9)-$E25)))</f>
        <v>148500</v>
      </c>
      <c r="E25" s="86"/>
      <c r="F25" s="86"/>
      <c r="G25" s="86"/>
      <c r="H25" s="87"/>
    </row>
    <row r="26" spans="1:8" ht="14.25" x14ac:dyDescent="0.15">
      <c r="A26" s="77">
        <v>13</v>
      </c>
      <c r="B26" s="78">
        <f>SUM($B$8, ($A26/24))</f>
        <v>45650.541666666664</v>
      </c>
      <c r="C26" s="79" t="str">
        <f>TEXT($B26,"dddd")</f>
        <v>Tuesday</v>
      </c>
      <c r="D26" s="80">
        <f>IF(HOUR($B26)=0, $D25-$E26, IF(HOUR($B26)=13, $D25-$E26, IF(ISBLANK($E26), SUM($D25,$B$9), SUM($D25, $B$9)-$E26)))</f>
        <v>148500</v>
      </c>
      <c r="E26" s="81"/>
      <c r="F26" s="81"/>
      <c r="G26" s="81"/>
      <c r="H26" s="82"/>
    </row>
    <row r="27" spans="1:8" ht="14.25" x14ac:dyDescent="0.15">
      <c r="A27" s="83">
        <v>14</v>
      </c>
      <c r="B27" s="84">
        <f>SUM($B$8, ($A27/24))</f>
        <v>45650.583333333336</v>
      </c>
      <c r="C27" s="79" t="str">
        <f>TEXT($B27,"dddd")</f>
        <v>Tuesday</v>
      </c>
      <c r="D27" s="85">
        <f>IF(HOUR($B27)=0, $D26-$E27, IF(HOUR($B27)=13, $D26-$E27, IF(ISBLANK($E27), SUM($D26,$B$9), SUM($D26, $B$9)-$E27)))</f>
        <v>162000</v>
      </c>
      <c r="E27" s="86"/>
      <c r="F27" s="86"/>
      <c r="G27" s="86"/>
      <c r="H27" s="87"/>
    </row>
    <row r="28" spans="1:8" ht="14.25" x14ac:dyDescent="0.15">
      <c r="A28" s="77">
        <v>15</v>
      </c>
      <c r="B28" s="78">
        <f>SUM($B$8, ($A28/24))</f>
        <v>45650.625</v>
      </c>
      <c r="C28" s="79" t="str">
        <f>TEXT($B28,"dddd")</f>
        <v>Tuesday</v>
      </c>
      <c r="D28" s="80">
        <f>IF(HOUR($B28)=0, $D27-$E28, IF(HOUR($B28)=13, $D27-$E28, IF(ISBLANK($E28), SUM($D27,$B$9), SUM($D27, $B$9)-$E28)))</f>
        <v>175500</v>
      </c>
      <c r="E28" s="81"/>
      <c r="F28" s="81"/>
      <c r="G28" s="81"/>
      <c r="H28" s="82"/>
    </row>
    <row r="29" spans="1:8" ht="14.25" x14ac:dyDescent="0.15">
      <c r="A29" s="83">
        <v>16</v>
      </c>
      <c r="B29" s="84">
        <f>SUM($B$8, ($A29/24))</f>
        <v>45650.666666666664</v>
      </c>
      <c r="C29" s="79" t="str">
        <f>TEXT($B29,"dddd")</f>
        <v>Tuesday</v>
      </c>
      <c r="D29" s="85">
        <f>IF(HOUR($B29)=0, $D28-$E29, IF(HOUR($B29)=13, $D28-$E29, IF(ISBLANK($E29), SUM($D28,$B$9), SUM($D28, $B$9)-$E29)))</f>
        <v>189000</v>
      </c>
      <c r="E29" s="86"/>
      <c r="F29" s="86"/>
      <c r="G29" s="86"/>
      <c r="H29" s="87"/>
    </row>
    <row r="30" spans="1:8" ht="14.25" x14ac:dyDescent="0.15">
      <c r="A30" s="77">
        <v>17</v>
      </c>
      <c r="B30" s="78">
        <f>SUM($B$8, ($A30/24))</f>
        <v>45650.708333333336</v>
      </c>
      <c r="C30" s="79" t="str">
        <f>TEXT($B30,"dddd")</f>
        <v>Tuesday</v>
      </c>
      <c r="D30" s="80">
        <f>IF(HOUR($B30)=0, $D29-$E30, IF(HOUR($B30)=13, $D29-$E30, IF(ISBLANK($E30), SUM($D29,$B$9), SUM($D29, $B$9)-$E30)))</f>
        <v>202500</v>
      </c>
      <c r="E30" s="81"/>
      <c r="F30" s="81"/>
      <c r="G30" s="81"/>
      <c r="H30" s="82"/>
    </row>
    <row r="31" spans="1:8" ht="14.25" x14ac:dyDescent="0.15">
      <c r="A31" s="83">
        <v>18</v>
      </c>
      <c r="B31" s="84">
        <f>SUM($B$8, ($A31/24))</f>
        <v>45650.75</v>
      </c>
      <c r="C31" s="79" t="str">
        <f>TEXT($B31,"dddd")</f>
        <v>Tuesday</v>
      </c>
      <c r="D31" s="85">
        <f>IF(HOUR($B31)=0, $D30-$E31, IF(HOUR($B31)=13, $D30-$E31, IF(ISBLANK($E31), SUM($D30,$B$9), SUM($D30, $B$9)-$E31)))</f>
        <v>216000</v>
      </c>
      <c r="E31" s="86"/>
      <c r="F31" s="86"/>
      <c r="G31" s="86"/>
      <c r="H31" s="87"/>
    </row>
    <row r="32" spans="1:8" ht="14.25" x14ac:dyDescent="0.15">
      <c r="A32" s="77">
        <v>19</v>
      </c>
      <c r="B32" s="78">
        <f>SUM($B$8, ($A32/24))</f>
        <v>45650.791666666664</v>
      </c>
      <c r="C32" s="79" t="str">
        <f>TEXT($B32,"dddd")</f>
        <v>Tuesday</v>
      </c>
      <c r="D32" s="80">
        <f>IF(HOUR($B32)=0, $D31-$E32, IF(HOUR($B32)=13, $D31-$E32, IF(ISBLANK($E32), SUM($D31,$B$9), SUM($D31, $B$9)-$E32)))</f>
        <v>229500</v>
      </c>
      <c r="E32" s="81"/>
      <c r="F32" s="81"/>
      <c r="G32" s="81"/>
      <c r="H32" s="82"/>
    </row>
    <row r="33" spans="1:8" ht="14.25" x14ac:dyDescent="0.15">
      <c r="A33" s="83">
        <v>20</v>
      </c>
      <c r="B33" s="84">
        <f>SUM($B$8, ($A33/24))</f>
        <v>45650.833333333336</v>
      </c>
      <c r="C33" s="79" t="str">
        <f>TEXT($B33,"dddd")</f>
        <v>Tuesday</v>
      </c>
      <c r="D33" s="85">
        <f>IF(HOUR($B33)=0, $D32-$E33, IF(HOUR($B33)=13, $D32-$E33, IF(ISBLANK($E33), SUM($D32,$B$9), SUM($D32, $B$9)-$E33)))</f>
        <v>243000</v>
      </c>
      <c r="E33" s="86"/>
      <c r="F33" s="86"/>
      <c r="G33" s="86"/>
      <c r="H33" s="87"/>
    </row>
    <row r="34" spans="1:8" ht="14.25" x14ac:dyDescent="0.15">
      <c r="A34" s="77">
        <v>21</v>
      </c>
      <c r="B34" s="78">
        <f>SUM($B$8, ($A34/24))</f>
        <v>45650.875</v>
      </c>
      <c r="C34" s="79" t="str">
        <f>TEXT($B34,"dddd")</f>
        <v>Tuesday</v>
      </c>
      <c r="D34" s="80">
        <f>IF(HOUR($B34)=0, $D33-$E34, IF(HOUR($B34)=13, $D33-$E34, IF(ISBLANK($E34), SUM($D33,$B$9), SUM($D33, $B$9)-$E34)))</f>
        <v>256500</v>
      </c>
      <c r="E34" s="81"/>
      <c r="F34" s="81"/>
      <c r="G34" s="81"/>
      <c r="H34" s="82"/>
    </row>
    <row r="35" spans="1:8" ht="14.25" x14ac:dyDescent="0.15">
      <c r="A35" s="83">
        <v>22</v>
      </c>
      <c r="B35" s="84">
        <f>SUM($B$8, ($A35/24))</f>
        <v>45650.916666666664</v>
      </c>
      <c r="C35" s="79" t="str">
        <f>TEXT($B35,"dddd")</f>
        <v>Tuesday</v>
      </c>
      <c r="D35" s="85">
        <f>IF(HOUR($B35)=0, $D34-$E35, IF(HOUR($B35)=13, $D34-$E35, IF(ISBLANK($E35), SUM($D34,$B$9), SUM($D34, $B$9)-$E35)))</f>
        <v>270000</v>
      </c>
      <c r="E35" s="86"/>
      <c r="F35" s="86"/>
      <c r="G35" s="86"/>
      <c r="H35" s="87"/>
    </row>
    <row r="36" spans="1:8" ht="14.25" x14ac:dyDescent="0.15">
      <c r="A36" s="77">
        <v>23</v>
      </c>
      <c r="B36" s="78">
        <f>SUM($B$8, ($A36/24))</f>
        <v>45650.958333333336</v>
      </c>
      <c r="C36" s="79" t="str">
        <f>TEXT($B36,"dddd")</f>
        <v>Tuesday</v>
      </c>
      <c r="D36" s="80">
        <f>IF(HOUR($B36)=0, $D35-$E36, IF(HOUR($B36)=13, $D35-$E36, IF(ISBLANK($E36), SUM($D35,$B$9), SUM($D35, $B$9)-$E36)))</f>
        <v>283500</v>
      </c>
      <c r="E36" s="81"/>
      <c r="F36" s="81"/>
      <c r="G36" s="81"/>
      <c r="H36" s="82"/>
    </row>
    <row r="37" spans="1:8" ht="14.25" x14ac:dyDescent="0.15">
      <c r="A37" s="83">
        <v>24</v>
      </c>
      <c r="B37" s="84">
        <f>SUM($B$8, ($A37/24))</f>
        <v>45651</v>
      </c>
      <c r="C37" s="79" t="str">
        <f>TEXT($B37,"dddd")</f>
        <v>Wednesday</v>
      </c>
      <c r="D37" s="85">
        <f>IF(HOUR($B37)=0, $D36-$E37, IF(HOUR($B37)=13, $D36-$E37, IF(ISBLANK($E37), SUM($D36,$B$9), SUM($D36, $B$9)-$E37)))</f>
        <v>283500</v>
      </c>
      <c r="E37" s="86"/>
      <c r="F37" s="86"/>
      <c r="G37" s="86"/>
      <c r="H37" s="87"/>
    </row>
    <row r="38" spans="1:8" ht="14.25" x14ac:dyDescent="0.15">
      <c r="A38" s="77">
        <v>25</v>
      </c>
      <c r="B38" s="78">
        <f>SUM($B$8, ($A38/24))</f>
        <v>45651.041666666664</v>
      </c>
      <c r="C38" s="79" t="str">
        <f>TEXT($B38,"dddd")</f>
        <v>Wednesday</v>
      </c>
      <c r="D38" s="80">
        <f>IF(HOUR($B38)=0, $D37-$E38, IF(HOUR($B38)=13, $D37-$E38, IF(ISBLANK($E38), SUM($D37,$B$9), SUM($D37, $B$9)-$E38)))</f>
        <v>297000</v>
      </c>
      <c r="E38" s="81"/>
      <c r="F38" s="81"/>
      <c r="G38" s="81"/>
      <c r="H38" s="82"/>
    </row>
    <row r="39" spans="1:8" ht="14.25" x14ac:dyDescent="0.15">
      <c r="A39" s="83">
        <v>26</v>
      </c>
      <c r="B39" s="84">
        <f>SUM($B$8, ($A39/24))</f>
        <v>45651.083333333336</v>
      </c>
      <c r="C39" s="79" t="str">
        <f>TEXT($B39,"dddd")</f>
        <v>Wednesday</v>
      </c>
      <c r="D39" s="85">
        <f>IF(HOUR($B39)=0, $D38-$E39, IF(HOUR($B39)=13, $D38-$E39, IF(ISBLANK($E39), SUM($D38,$B$9), SUM($D38, $B$9)-$E39)))</f>
        <v>310500</v>
      </c>
      <c r="E39" s="86"/>
      <c r="F39" s="86"/>
      <c r="G39" s="86"/>
      <c r="H39" s="87"/>
    </row>
    <row r="40" spans="1:8" ht="14.25" x14ac:dyDescent="0.15">
      <c r="A40" s="77">
        <v>27</v>
      </c>
      <c r="B40" s="78">
        <f>SUM($B$8, ($A40/24))</f>
        <v>45651.125</v>
      </c>
      <c r="C40" s="79" t="str">
        <f>TEXT($B40,"dddd")</f>
        <v>Wednesday</v>
      </c>
      <c r="D40" s="80">
        <f>IF(HOUR($B40)=0, $D39-$E40, IF(HOUR($B40)=13, $D39-$E40, IF(ISBLANK($E40), SUM($D39,$B$9), SUM($D39, $B$9)-$E40)))</f>
        <v>324000</v>
      </c>
      <c r="E40" s="81"/>
      <c r="F40" s="81"/>
      <c r="G40" s="81"/>
      <c r="H40" s="82"/>
    </row>
    <row r="41" spans="1:8" ht="14.25" x14ac:dyDescent="0.15">
      <c r="A41" s="83">
        <v>28</v>
      </c>
      <c r="B41" s="84">
        <f>SUM($B$8, ($A41/24))</f>
        <v>45651.166666666664</v>
      </c>
      <c r="C41" s="79" t="str">
        <f>TEXT($B41,"dddd")</f>
        <v>Wednesday</v>
      </c>
      <c r="D41" s="85">
        <f>IF(HOUR($B41)=0, $D40-$E41, IF(HOUR($B41)=13, $D40-$E41, IF(ISBLANK($E41), SUM($D40,$B$9), SUM($D40, $B$9)-$E41)))</f>
        <v>337500</v>
      </c>
      <c r="E41" s="86"/>
      <c r="F41" s="86"/>
      <c r="G41" s="86"/>
      <c r="H41" s="87"/>
    </row>
    <row r="42" spans="1:8" ht="14.25" x14ac:dyDescent="0.15">
      <c r="A42" s="77">
        <v>29</v>
      </c>
      <c r="B42" s="78">
        <f>SUM($B$8, ($A42/24))</f>
        <v>45651.208333333336</v>
      </c>
      <c r="C42" s="79" t="str">
        <f>TEXT($B42,"dddd")</f>
        <v>Wednesday</v>
      </c>
      <c r="D42" s="80">
        <f>IF(HOUR($B42)=0, $D41-$E42, IF(HOUR($B42)=13, $D41-$E42, IF(ISBLANK($E42), SUM($D41,$B$9), SUM($D41, $B$9)-$E42)))</f>
        <v>351000</v>
      </c>
      <c r="E42" s="81"/>
      <c r="F42" s="81"/>
      <c r="G42" s="81"/>
      <c r="H42" s="82"/>
    </row>
    <row r="43" spans="1:8" ht="14.25" x14ac:dyDescent="0.15">
      <c r="A43" s="83">
        <v>30</v>
      </c>
      <c r="B43" s="84">
        <f>SUM($B$8, ($A43/24))</f>
        <v>45651.25</v>
      </c>
      <c r="C43" s="79" t="str">
        <f>TEXT($B43,"dddd")</f>
        <v>Wednesday</v>
      </c>
      <c r="D43" s="85">
        <f>IF(HOUR($B43)=0, $D42-$E43, IF(HOUR($B43)=13, $D42-$E43, IF(ISBLANK($E43), SUM($D42,$B$9), SUM($D42, $B$9)-$E43)))</f>
        <v>364500</v>
      </c>
      <c r="E43" s="86"/>
      <c r="F43" s="86"/>
      <c r="G43" s="86"/>
      <c r="H43" s="87"/>
    </row>
    <row r="44" spans="1:8" ht="14.25" x14ac:dyDescent="0.15">
      <c r="A44" s="77">
        <v>31</v>
      </c>
      <c r="B44" s="78">
        <f>SUM($B$8, ($A44/24))</f>
        <v>45651.291666666664</v>
      </c>
      <c r="C44" s="79" t="str">
        <f>TEXT($B44,"dddd")</f>
        <v>Wednesday</v>
      </c>
      <c r="D44" s="80">
        <f>IF(HOUR($B44)=0, $D43-$E44, IF(HOUR($B44)=13, $D43-$E44, IF(ISBLANK($E44), SUM($D43,$B$9), SUM($D43, $B$9)-$E44)))</f>
        <v>378000</v>
      </c>
      <c r="E44" s="81"/>
      <c r="F44" s="81"/>
      <c r="G44" s="81"/>
      <c r="H44" s="82"/>
    </row>
    <row r="45" spans="1:8" ht="14.25" x14ac:dyDescent="0.15">
      <c r="A45" s="83">
        <v>32</v>
      </c>
      <c r="B45" s="84">
        <f>SUM($B$8, ($A45/24))</f>
        <v>45651.333333333336</v>
      </c>
      <c r="C45" s="79" t="str">
        <f>TEXT($B45,"dddd")</f>
        <v>Wednesday</v>
      </c>
      <c r="D45" s="85">
        <f>IF(HOUR($B45)=0, $D44-$E45, IF(HOUR($B45)=13, $D44-$E45, IF(ISBLANK($E45), SUM($D44,$B$9), SUM($D44, $B$9)-$E45)))</f>
        <v>391500</v>
      </c>
      <c r="E45" s="86"/>
      <c r="F45" s="86"/>
      <c r="G45" s="86"/>
      <c r="H45" s="87"/>
    </row>
    <row r="46" spans="1:8" ht="14.25" x14ac:dyDescent="0.15">
      <c r="A46" s="77">
        <v>33</v>
      </c>
      <c r="B46" s="78">
        <f>SUM($B$8, ($A46/24))</f>
        <v>45651.375</v>
      </c>
      <c r="C46" s="79" t="str">
        <f>TEXT($B46,"dddd")</f>
        <v>Wednesday</v>
      </c>
      <c r="D46" s="80">
        <f>IF(HOUR($B46)=0, $D45-$E46, IF(HOUR($B46)=13, $D45-$E46, IF(ISBLANK($E46), SUM($D45,$B$9), SUM($D45, $B$9)-$E46)))</f>
        <v>405000</v>
      </c>
      <c r="E46" s="81"/>
      <c r="F46" s="81"/>
      <c r="G46" s="81"/>
      <c r="H46" s="82"/>
    </row>
    <row r="47" spans="1:8" ht="14.25" x14ac:dyDescent="0.15">
      <c r="A47" s="83">
        <v>34</v>
      </c>
      <c r="B47" s="84">
        <f>SUM($B$8, ($A47/24))</f>
        <v>45651.416666666664</v>
      </c>
      <c r="C47" s="79" t="str">
        <f>TEXT($B47,"dddd")</f>
        <v>Wednesday</v>
      </c>
      <c r="D47" s="85">
        <f>IF(HOUR($B47)=0, $D46-$E47, IF(HOUR($B47)=13, $D46-$E47, IF(ISBLANK($E47), SUM($D46,$B$9), SUM($D46, $B$9)-$E47)))</f>
        <v>418500</v>
      </c>
      <c r="E47" s="86"/>
      <c r="F47" s="86"/>
      <c r="G47" s="86"/>
      <c r="H47" s="87"/>
    </row>
    <row r="48" spans="1:8" ht="14.25" x14ac:dyDescent="0.15">
      <c r="A48" s="77">
        <v>35</v>
      </c>
      <c r="B48" s="78">
        <f>SUM($B$8, ($A48/24))</f>
        <v>45651.458333333336</v>
      </c>
      <c r="C48" s="79" t="str">
        <f>TEXT($B48,"dddd")</f>
        <v>Wednesday</v>
      </c>
      <c r="D48" s="80">
        <f>IF(HOUR($B48)=0, $D47-$E48, IF(HOUR($B48)=13, $D47-$E48, IF(ISBLANK($E48), SUM($D47,$B$9), SUM($D47, $B$9)-$E48)))</f>
        <v>432000</v>
      </c>
      <c r="E48" s="81"/>
      <c r="F48" s="81"/>
      <c r="G48" s="81"/>
      <c r="H48" s="82"/>
    </row>
    <row r="49" spans="1:8" ht="14.25" x14ac:dyDescent="0.15">
      <c r="A49" s="83">
        <v>36</v>
      </c>
      <c r="B49" s="84">
        <f>SUM($B$8, ($A49/24))</f>
        <v>45651.5</v>
      </c>
      <c r="C49" s="79" t="str">
        <f>TEXT($B49,"dddd")</f>
        <v>Wednesday</v>
      </c>
      <c r="D49" s="85">
        <f>IF(HOUR($B49)=0, $D48-$E49, IF(HOUR($B49)=13, $D48-$E49, IF(ISBLANK($E49), SUM($D48,$B$9), SUM($D48, $B$9)-$E49)))</f>
        <v>445500</v>
      </c>
      <c r="E49" s="86"/>
      <c r="F49" s="86"/>
      <c r="G49" s="86"/>
      <c r="H49" s="87"/>
    </row>
    <row r="50" spans="1:8" ht="14.25" x14ac:dyDescent="0.15">
      <c r="A50" s="77">
        <v>37</v>
      </c>
      <c r="B50" s="78">
        <f>SUM($B$8, ($A50/24))</f>
        <v>45651.541666666664</v>
      </c>
      <c r="C50" s="79" t="str">
        <f>TEXT($B50,"dddd")</f>
        <v>Wednesday</v>
      </c>
      <c r="D50" s="80">
        <f>IF(HOUR($B50)=0, $D49-$E50, IF(HOUR($B50)=13, $D49-$E50, IF(ISBLANK($E50), SUM($D49,$B$9), SUM($D49, $B$9)-$E50)))</f>
        <v>445500</v>
      </c>
      <c r="E50" s="81"/>
      <c r="F50" s="81"/>
      <c r="G50" s="81"/>
      <c r="H50" s="82"/>
    </row>
    <row r="51" spans="1:8" ht="14.25" x14ac:dyDescent="0.15">
      <c r="A51" s="83">
        <v>38</v>
      </c>
      <c r="B51" s="84">
        <f>SUM($B$8, ($A51/24))</f>
        <v>45651.583333333336</v>
      </c>
      <c r="C51" s="79" t="str">
        <f>TEXT($B51,"dddd")</f>
        <v>Wednesday</v>
      </c>
      <c r="D51" s="85">
        <f>IF(HOUR($B51)=0, $D50-$E51, IF(HOUR($B51)=13, $D50-$E51, IF(ISBLANK($E51), SUM($D50,$B$9), SUM($D50, $B$9)-$E51)))</f>
        <v>459000</v>
      </c>
      <c r="E51" s="86"/>
      <c r="F51" s="86"/>
      <c r="G51" s="86"/>
      <c r="H51" s="87"/>
    </row>
    <row r="52" spans="1:8" ht="14.25" x14ac:dyDescent="0.15">
      <c r="A52" s="77">
        <v>39</v>
      </c>
      <c r="B52" s="78">
        <f>SUM($B$8, ($A52/24))</f>
        <v>45651.625</v>
      </c>
      <c r="C52" s="79" t="str">
        <f>TEXT($B52,"dddd")</f>
        <v>Wednesday</v>
      </c>
      <c r="D52" s="80">
        <f>IF(HOUR($B52)=0, $D51-$E52, IF(HOUR($B52)=13, $D51-$E52, IF(ISBLANK($E52), SUM($D51,$B$9), SUM($D51, $B$9)-$E52)))</f>
        <v>472500</v>
      </c>
      <c r="E52" s="81"/>
      <c r="F52" s="81"/>
      <c r="G52" s="81"/>
      <c r="H52" s="82"/>
    </row>
    <row r="53" spans="1:8" ht="14.25" x14ac:dyDescent="0.15">
      <c r="A53" s="83">
        <v>40</v>
      </c>
      <c r="B53" s="84">
        <f>SUM($B$8, ($A53/24))</f>
        <v>45651.666666666664</v>
      </c>
      <c r="C53" s="79" t="str">
        <f>TEXT($B53,"dddd")</f>
        <v>Wednesday</v>
      </c>
      <c r="D53" s="85">
        <f>IF(HOUR($B53)=0, $D52-$E53, IF(HOUR($B53)=13, $D52-$E53, IF(ISBLANK($E53), SUM($D52,$B$9), SUM($D52, $B$9)-$E53)))</f>
        <v>486000</v>
      </c>
      <c r="E53" s="86"/>
      <c r="F53" s="86"/>
      <c r="G53" s="86"/>
      <c r="H53" s="87"/>
    </row>
    <row r="54" spans="1:8" ht="14.25" x14ac:dyDescent="0.15">
      <c r="A54" s="77">
        <v>41</v>
      </c>
      <c r="B54" s="78">
        <f>SUM($B$8, ($A54/24))</f>
        <v>45651.708333333336</v>
      </c>
      <c r="C54" s="79" t="str">
        <f>TEXT($B54,"dddd")</f>
        <v>Wednesday</v>
      </c>
      <c r="D54" s="80">
        <f>IF(HOUR($B54)=0, $D53-$E54, IF(HOUR($B54)=13, $D53-$E54, IF(ISBLANK($E54), SUM($D53,$B$9), SUM($D53, $B$9)-$E54)))</f>
        <v>499500</v>
      </c>
      <c r="E54" s="81"/>
      <c r="F54" s="81"/>
      <c r="G54" s="81"/>
      <c r="H54" s="82"/>
    </row>
    <row r="55" spans="1:8" ht="14.25" x14ac:dyDescent="0.15">
      <c r="A55" s="83">
        <v>42</v>
      </c>
      <c r="B55" s="84">
        <f>SUM($B$8, ($A55/24))</f>
        <v>45651.75</v>
      </c>
      <c r="C55" s="79" t="str">
        <f>TEXT($B55,"dddd")</f>
        <v>Wednesday</v>
      </c>
      <c r="D55" s="85">
        <f>IF(HOUR($B55)=0, $D54-$E55, IF(HOUR($B55)=13, $D54-$E55, IF(ISBLANK($E55), SUM($D54,$B$9), SUM($D54, $B$9)-$E55)))</f>
        <v>513000</v>
      </c>
      <c r="E55" s="86"/>
      <c r="F55" s="86"/>
      <c r="G55" s="86"/>
      <c r="H55" s="87"/>
    </row>
    <row r="56" spans="1:8" ht="14.25" x14ac:dyDescent="0.15">
      <c r="A56" s="77">
        <v>43</v>
      </c>
      <c r="B56" s="78">
        <f>SUM($B$8, ($A56/24))</f>
        <v>45651.791666666664</v>
      </c>
      <c r="C56" s="79" t="str">
        <f>TEXT($B56,"dddd")</f>
        <v>Wednesday</v>
      </c>
      <c r="D56" s="80">
        <f>IF(HOUR($B56)=0, $D55-$E56, IF(HOUR($B56)=13, $D55-$E56, IF(ISBLANK($E56), SUM($D55,$B$9), SUM($D55, $B$9)-$E56)))</f>
        <v>526500</v>
      </c>
      <c r="E56" s="81"/>
      <c r="F56" s="81"/>
      <c r="G56" s="81"/>
      <c r="H56" s="82"/>
    </row>
    <row r="57" spans="1:8" ht="14.25" x14ac:dyDescent="0.15">
      <c r="A57" s="83">
        <v>44</v>
      </c>
      <c r="B57" s="84">
        <f>SUM($B$8, ($A57/24))</f>
        <v>45651.833333333336</v>
      </c>
      <c r="C57" s="79" t="str">
        <f>TEXT($B57,"dddd")</f>
        <v>Wednesday</v>
      </c>
      <c r="D57" s="85">
        <f>IF(HOUR($B57)=0, $D56-$E57, IF(HOUR($B57)=13, $D56-$E57, IF(ISBLANK($E57), SUM($D56,$B$9), SUM($D56, $B$9)-$E57)))</f>
        <v>540000</v>
      </c>
      <c r="E57" s="86"/>
      <c r="F57" s="86"/>
      <c r="G57" s="86"/>
      <c r="H57" s="87"/>
    </row>
    <row r="58" spans="1:8" ht="14.25" x14ac:dyDescent="0.15">
      <c r="A58" s="77">
        <v>45</v>
      </c>
      <c r="B58" s="78">
        <f>SUM($B$8, ($A58/24))</f>
        <v>45651.875</v>
      </c>
      <c r="C58" s="79" t="str">
        <f>TEXT($B58,"dddd")</f>
        <v>Wednesday</v>
      </c>
      <c r="D58" s="80">
        <f>IF(HOUR($B58)=0, $D57-$E58, IF(HOUR($B58)=13, $D57-$E58, IF(ISBLANK($E58), SUM($D57,$B$9), SUM($D57, $B$9)-$E58)))</f>
        <v>553500</v>
      </c>
      <c r="E58" s="81"/>
      <c r="F58" s="81"/>
      <c r="G58" s="81"/>
      <c r="H58" s="82"/>
    </row>
    <row r="59" spans="1:8" ht="14.25" x14ac:dyDescent="0.15">
      <c r="A59" s="83">
        <v>46</v>
      </c>
      <c r="B59" s="84">
        <f>SUM($B$8, ($A59/24))</f>
        <v>45651.916666666664</v>
      </c>
      <c r="C59" s="79" t="str">
        <f>TEXT($B59,"dddd")</f>
        <v>Wednesday</v>
      </c>
      <c r="D59" s="85">
        <f>IF(HOUR($B59)=0, $D58-$E59, IF(HOUR($B59)=13, $D58-$E59, IF(ISBLANK($E59), SUM($D58,$B$9), SUM($D58, $B$9)-$E59)))</f>
        <v>567000</v>
      </c>
      <c r="E59" s="86"/>
      <c r="F59" s="86"/>
      <c r="G59" s="86"/>
      <c r="H59" s="87"/>
    </row>
    <row r="60" spans="1:8" ht="14.25" x14ac:dyDescent="0.15">
      <c r="A60" s="77">
        <v>47</v>
      </c>
      <c r="B60" s="78">
        <f>SUM($B$8, ($A60/24))</f>
        <v>45651.958333333336</v>
      </c>
      <c r="C60" s="79" t="str">
        <f>TEXT($B60,"dddd")</f>
        <v>Wednesday</v>
      </c>
      <c r="D60" s="80">
        <f>IF(HOUR($B60)=0, $D59-$E60, IF(HOUR($B60)=13, $D59-$E60, IF(ISBLANK($E60), SUM($D59,$B$9), SUM($D59, $B$9)-$E60)))</f>
        <v>580500</v>
      </c>
      <c r="E60" s="81"/>
      <c r="F60" s="81"/>
      <c r="G60" s="81"/>
      <c r="H60" s="82"/>
    </row>
    <row r="61" spans="1:8" ht="14.25" x14ac:dyDescent="0.15">
      <c r="A61" s="83">
        <v>48</v>
      </c>
      <c r="B61" s="84">
        <f>SUM($B$8, ($A61/24))</f>
        <v>45652</v>
      </c>
      <c r="C61" s="79" t="str">
        <f>TEXT($B61,"dddd")</f>
        <v>Thursday</v>
      </c>
      <c r="D61" s="85">
        <f>IF(HOUR($B61)=0, $D60-$E61, IF(HOUR($B61)=13, $D60-$E61, IF(ISBLANK($E61), SUM($D60,$B$9), SUM($D60, $B$9)-$E61)))</f>
        <v>580500</v>
      </c>
      <c r="E61" s="86"/>
      <c r="F61" s="86"/>
      <c r="G61" s="86"/>
      <c r="H61" s="87"/>
    </row>
    <row r="62" spans="1:8" ht="14.25" x14ac:dyDescent="0.15">
      <c r="A62" s="77">
        <v>49</v>
      </c>
      <c r="B62" s="78">
        <f>SUM($B$8, ($A62/24))</f>
        <v>45652.041666666664</v>
      </c>
      <c r="C62" s="79" t="str">
        <f>TEXT($B62,"dddd")</f>
        <v>Thursday</v>
      </c>
      <c r="D62" s="80">
        <f>IF(HOUR($B62)=0, $D61-$E62, IF(HOUR($B62)=13, $D61-$E62, IF(ISBLANK($E62), SUM($D61,$B$9), SUM($D61, $B$9)-$E62)))</f>
        <v>594000</v>
      </c>
      <c r="E62" s="81"/>
      <c r="F62" s="81"/>
      <c r="G62" s="81"/>
      <c r="H62" s="82"/>
    </row>
    <row r="63" spans="1:8" ht="14.25" x14ac:dyDescent="0.15">
      <c r="A63" s="83">
        <v>50</v>
      </c>
      <c r="B63" s="84">
        <f>SUM($B$8, ($A63/24))</f>
        <v>45652.083333333336</v>
      </c>
      <c r="C63" s="79" t="str">
        <f>TEXT($B63,"dddd")</f>
        <v>Thursday</v>
      </c>
      <c r="D63" s="85">
        <f>IF(HOUR($B63)=0, $D62-$E63, IF(HOUR($B63)=13, $D62-$E63, IF(ISBLANK($E63), SUM($D62,$B$9), SUM($D62, $B$9)-$E63)))</f>
        <v>607500</v>
      </c>
      <c r="E63" s="86"/>
      <c r="F63" s="86"/>
      <c r="G63" s="86"/>
      <c r="H63" s="87"/>
    </row>
    <row r="64" spans="1:8" ht="14.25" x14ac:dyDescent="0.15">
      <c r="A64" s="77">
        <v>51</v>
      </c>
      <c r="B64" s="78">
        <f>SUM($B$8, ($A64/24))</f>
        <v>45652.125</v>
      </c>
      <c r="C64" s="79" t="str">
        <f>TEXT($B64,"dddd")</f>
        <v>Thursday</v>
      </c>
      <c r="D64" s="80">
        <f>IF(HOUR($B64)=0, $D63-$E64, IF(HOUR($B64)=13, $D63-$E64, IF(ISBLANK($E64), SUM($D63,$B$9), SUM($D63, $B$9)-$E64)))</f>
        <v>621000</v>
      </c>
      <c r="E64" s="81"/>
      <c r="F64" s="81"/>
      <c r="G64" s="81"/>
      <c r="H64" s="82"/>
    </row>
    <row r="65" spans="1:8" ht="14.25" x14ac:dyDescent="0.15">
      <c r="A65" s="83">
        <v>52</v>
      </c>
      <c r="B65" s="84">
        <f>SUM($B$8, ($A65/24))</f>
        <v>45652.166666666664</v>
      </c>
      <c r="C65" s="79" t="str">
        <f>TEXT($B65,"dddd")</f>
        <v>Thursday</v>
      </c>
      <c r="D65" s="85">
        <f>IF(HOUR($B65)=0, $D64-$E65, IF(HOUR($B65)=13, $D64-$E65, IF(ISBLANK($E65), SUM($D64,$B$9), SUM($D64, $B$9)-$E65)))</f>
        <v>634500</v>
      </c>
      <c r="E65" s="86"/>
      <c r="F65" s="86"/>
      <c r="G65" s="86"/>
      <c r="H65" s="87"/>
    </row>
    <row r="66" spans="1:8" ht="14.25" x14ac:dyDescent="0.15">
      <c r="A66" s="77">
        <v>53</v>
      </c>
      <c r="B66" s="78">
        <f>SUM($B$8, ($A66/24))</f>
        <v>45652.208333333336</v>
      </c>
      <c r="C66" s="79" t="str">
        <f>TEXT($B66,"dddd")</f>
        <v>Thursday</v>
      </c>
      <c r="D66" s="80">
        <f>IF(HOUR($B66)=0, $D65-$E66, IF(HOUR($B66)=13, $D65-$E66, IF(ISBLANK($E66), SUM($D65,$B$9), SUM($D65, $B$9)-$E66)))</f>
        <v>648000</v>
      </c>
      <c r="E66" s="81"/>
      <c r="F66" s="81"/>
      <c r="G66" s="81"/>
      <c r="H66" s="82"/>
    </row>
    <row r="67" spans="1:8" ht="14.25" x14ac:dyDescent="0.15">
      <c r="A67" s="83">
        <v>54</v>
      </c>
      <c r="B67" s="84">
        <f>SUM($B$8, ($A67/24))</f>
        <v>45652.25</v>
      </c>
      <c r="C67" s="79" t="str">
        <f>TEXT($B67,"dddd")</f>
        <v>Thursday</v>
      </c>
      <c r="D67" s="85">
        <f>IF(HOUR($B67)=0, $D66-$E67, IF(HOUR($B67)=13, $D66-$E67, IF(ISBLANK($E67), SUM($D66,$B$9), SUM($D66, $B$9)-$E67)))</f>
        <v>661500</v>
      </c>
      <c r="E67" s="86"/>
      <c r="F67" s="86"/>
      <c r="G67" s="86"/>
      <c r="H67" s="87"/>
    </row>
    <row r="68" spans="1:8" ht="14.25" x14ac:dyDescent="0.15">
      <c r="A68" s="77">
        <v>55</v>
      </c>
      <c r="B68" s="78">
        <f>SUM($B$8, ($A68/24))</f>
        <v>45652.291666666664</v>
      </c>
      <c r="C68" s="79" t="str">
        <f>TEXT($B68,"dddd")</f>
        <v>Thursday</v>
      </c>
      <c r="D68" s="80">
        <f>IF(HOUR($B68)=0, $D67-$E68, IF(HOUR($B68)=13, $D67-$E68, IF(ISBLANK($E68), SUM($D67,$B$9), SUM($D67, $B$9)-$E68)))</f>
        <v>675000</v>
      </c>
      <c r="E68" s="81"/>
      <c r="F68" s="81"/>
      <c r="G68" s="81"/>
      <c r="H68" s="82"/>
    </row>
    <row r="69" spans="1:8" ht="14.25" x14ac:dyDescent="0.15">
      <c r="A69" s="83">
        <v>56</v>
      </c>
      <c r="B69" s="84">
        <f>SUM($B$8, ($A69/24))</f>
        <v>45652.333333333336</v>
      </c>
      <c r="C69" s="79" t="str">
        <f>TEXT($B69,"dddd")</f>
        <v>Thursday</v>
      </c>
      <c r="D69" s="85">
        <f>IF(HOUR($B69)=0, $D68-$E69, IF(HOUR($B69)=13, $D68-$E69, IF(ISBLANK($E69), SUM($D68,$B$9), SUM($D68, $B$9)-$E69)))</f>
        <v>688500</v>
      </c>
      <c r="E69" s="86"/>
      <c r="F69" s="86"/>
      <c r="G69" s="86"/>
      <c r="H69" s="87"/>
    </row>
    <row r="70" spans="1:8" ht="14.25" x14ac:dyDescent="0.15">
      <c r="A70" s="77">
        <v>57</v>
      </c>
      <c r="B70" s="78">
        <f>SUM($B$8, ($A70/24))</f>
        <v>45652.375</v>
      </c>
      <c r="C70" s="79" t="str">
        <f>TEXT($B70,"dddd")</f>
        <v>Thursday</v>
      </c>
      <c r="D70" s="80">
        <f>IF(HOUR($B70)=0, $D69-$E70, IF(HOUR($B70)=13, $D69-$E70, IF(ISBLANK($E70), SUM($D69,$B$9), SUM($D69, $B$9)-$E70)))</f>
        <v>702000</v>
      </c>
      <c r="E70" s="81"/>
      <c r="F70" s="81"/>
      <c r="G70" s="81"/>
      <c r="H70" s="82"/>
    </row>
    <row r="71" spans="1:8" ht="14.25" x14ac:dyDescent="0.15">
      <c r="A71" s="83">
        <v>58</v>
      </c>
      <c r="B71" s="84">
        <f>SUM($B$8, ($A71/24))</f>
        <v>45652.416666666664</v>
      </c>
      <c r="C71" s="79" t="str">
        <f>TEXT($B71,"dddd")</f>
        <v>Thursday</v>
      </c>
      <c r="D71" s="85">
        <f>IF(HOUR($B71)=0, $D70-$E71, IF(HOUR($B71)=13, $D70-$E71, IF(ISBLANK($E71), SUM($D70,$B$9), SUM($D70, $B$9)-$E71)))</f>
        <v>715500</v>
      </c>
      <c r="E71" s="86"/>
      <c r="F71" s="86"/>
      <c r="G71" s="86"/>
      <c r="H71" s="87"/>
    </row>
    <row r="72" spans="1:8" ht="14.25" x14ac:dyDescent="0.15">
      <c r="A72" s="77">
        <v>59</v>
      </c>
      <c r="B72" s="78">
        <f>SUM($B$8, ($A72/24))</f>
        <v>45652.458333333336</v>
      </c>
      <c r="C72" s="79" t="str">
        <f>TEXT($B72,"dddd")</f>
        <v>Thursday</v>
      </c>
      <c r="D72" s="80">
        <f>IF(HOUR($B72)=0, $D71-$E72, IF(HOUR($B72)=13, $D71-$E72, IF(ISBLANK($E72), SUM($D71,$B$9), SUM($D71, $B$9)-$E72)))</f>
        <v>729000</v>
      </c>
      <c r="E72" s="81"/>
      <c r="F72" s="81"/>
      <c r="G72" s="81"/>
      <c r="H72" s="82"/>
    </row>
    <row r="73" spans="1:8" ht="14.25" x14ac:dyDescent="0.15">
      <c r="A73" s="83">
        <v>60</v>
      </c>
      <c r="B73" s="84">
        <f>SUM($B$8, ($A73/24))</f>
        <v>45652.5</v>
      </c>
      <c r="C73" s="79" t="str">
        <f>TEXT($B73,"dddd")</f>
        <v>Thursday</v>
      </c>
      <c r="D73" s="85">
        <f>IF(HOUR($B73)=0, $D72-$E73, IF(HOUR($B73)=13, $D72-$E73, IF(ISBLANK($E73), SUM($D72,$B$9), SUM($D72, $B$9)-$E73)))</f>
        <v>742500</v>
      </c>
      <c r="E73" s="86"/>
      <c r="F73" s="86"/>
      <c r="G73" s="86"/>
      <c r="H73" s="87"/>
    </row>
    <row r="74" spans="1:8" ht="14.25" x14ac:dyDescent="0.15">
      <c r="A74" s="77">
        <v>61</v>
      </c>
      <c r="B74" s="78">
        <f>SUM($B$8, ($A74/24))</f>
        <v>45652.541666666664</v>
      </c>
      <c r="C74" s="79" t="str">
        <f>TEXT($B74,"dddd")</f>
        <v>Thursday</v>
      </c>
      <c r="D74" s="80">
        <f>IF(HOUR($B74)=0, $D73-$E74, IF(HOUR($B74)=13, $D73-$E74, IF(ISBLANK($E74), SUM($D73,$B$9), SUM($D73, $B$9)-$E74)))</f>
        <v>742500</v>
      </c>
      <c r="E74" s="81"/>
      <c r="F74" s="81"/>
      <c r="G74" s="81"/>
      <c r="H74" s="82"/>
    </row>
    <row r="75" spans="1:8" ht="14.25" x14ac:dyDescent="0.15">
      <c r="A75" s="83">
        <v>62</v>
      </c>
      <c r="B75" s="84">
        <f>SUM($B$8, ($A75/24))</f>
        <v>45652.583333333336</v>
      </c>
      <c r="C75" s="79" t="str">
        <f>TEXT($B75,"dddd")</f>
        <v>Thursday</v>
      </c>
      <c r="D75" s="85">
        <f>IF(HOUR($B75)=0, $D74-$E75, IF(HOUR($B75)=13, $D74-$E75, IF(ISBLANK($E75), SUM($D74,$B$9), SUM($D74, $B$9)-$E75)))</f>
        <v>756000</v>
      </c>
      <c r="E75" s="86"/>
      <c r="F75" s="86"/>
      <c r="G75" s="86"/>
      <c r="H75" s="87"/>
    </row>
    <row r="76" spans="1:8" ht="14.25" x14ac:dyDescent="0.15">
      <c r="A76" s="77">
        <v>63</v>
      </c>
      <c r="B76" s="78">
        <f>SUM($B$8, ($A76/24))</f>
        <v>45652.625</v>
      </c>
      <c r="C76" s="79" t="str">
        <f>TEXT($B76,"dddd")</f>
        <v>Thursday</v>
      </c>
      <c r="D76" s="80">
        <f>IF(HOUR($B76)=0, $D75-$E76, IF(HOUR($B76)=13, $D75-$E76, IF(ISBLANK($E76), SUM($D75,$B$9), SUM($D75, $B$9)-$E76)))</f>
        <v>769500</v>
      </c>
      <c r="E76" s="81"/>
      <c r="F76" s="81"/>
      <c r="G76" s="81"/>
      <c r="H76" s="82"/>
    </row>
    <row r="77" spans="1:8" ht="14.25" x14ac:dyDescent="0.15">
      <c r="A77" s="83">
        <v>64</v>
      </c>
      <c r="B77" s="84">
        <f>SUM($B$8, ($A77/24))</f>
        <v>45652.666666666664</v>
      </c>
      <c r="C77" s="79" t="str">
        <f>TEXT($B77,"dddd")</f>
        <v>Thursday</v>
      </c>
      <c r="D77" s="85">
        <f>IF(HOUR($B77)=0, $D76-$E77, IF(HOUR($B77)=13, $D76-$E77, IF(ISBLANK($E77), SUM($D76,$B$9), SUM($D76, $B$9)-$E77)))</f>
        <v>783000</v>
      </c>
      <c r="E77" s="86"/>
      <c r="F77" s="86"/>
      <c r="G77" s="86"/>
      <c r="H77" s="87"/>
    </row>
    <row r="78" spans="1:8" ht="14.25" x14ac:dyDescent="0.15">
      <c r="A78" s="77">
        <v>65</v>
      </c>
      <c r="B78" s="78">
        <f>SUM($B$8, ($A78/24))</f>
        <v>45652.708333333336</v>
      </c>
      <c r="C78" s="79" t="str">
        <f>TEXT($B78,"dddd")</f>
        <v>Thursday</v>
      </c>
      <c r="D78" s="80">
        <f>IF(HOUR($B78)=0, $D77-$E78, IF(HOUR($B78)=13, $D77-$E78, IF(ISBLANK($E78), SUM($D77,$B$9), SUM($D77, $B$9)-$E78)))</f>
        <v>796500</v>
      </c>
      <c r="E78" s="81"/>
      <c r="F78" s="81"/>
      <c r="G78" s="81"/>
      <c r="H78" s="82"/>
    </row>
    <row r="79" spans="1:8" ht="14.25" x14ac:dyDescent="0.15">
      <c r="A79" s="83">
        <v>66</v>
      </c>
      <c r="B79" s="84">
        <f>SUM($B$8, ($A79/24))</f>
        <v>45652.75</v>
      </c>
      <c r="C79" s="79" t="str">
        <f>TEXT($B79,"dddd")</f>
        <v>Thursday</v>
      </c>
      <c r="D79" s="85">
        <f>IF(HOUR($B79)=0, $D78-$E79, IF(HOUR($B79)=13, $D78-$E79, IF(ISBLANK($E79), SUM($D78,$B$9), SUM($D78, $B$9)-$E79)))</f>
        <v>810000</v>
      </c>
      <c r="E79" s="86"/>
      <c r="F79" s="86"/>
      <c r="G79" s="86"/>
      <c r="H79" s="87"/>
    </row>
    <row r="80" spans="1:8" ht="14.25" x14ac:dyDescent="0.15">
      <c r="A80" s="77">
        <v>67</v>
      </c>
      <c r="B80" s="78">
        <f>SUM($B$8, ($A80/24))</f>
        <v>45652.791666666664</v>
      </c>
      <c r="C80" s="79" t="str">
        <f>TEXT($B80,"dddd")</f>
        <v>Thursday</v>
      </c>
      <c r="D80" s="80">
        <f>IF(HOUR($B80)=0, $D79-$E80, IF(HOUR($B80)=13, $D79-$E80, IF(ISBLANK($E80), SUM($D79,$B$9), SUM($D79, $B$9)-$E80)))</f>
        <v>823500</v>
      </c>
      <c r="E80" s="81"/>
      <c r="F80" s="81"/>
      <c r="G80" s="81"/>
      <c r="H80" s="82"/>
    </row>
    <row r="81" spans="1:8" ht="14.25" x14ac:dyDescent="0.15">
      <c r="A81" s="83">
        <v>68</v>
      </c>
      <c r="B81" s="84">
        <f>SUM($B$8, ($A81/24))</f>
        <v>45652.833333333336</v>
      </c>
      <c r="C81" s="79" t="str">
        <f>TEXT($B81,"dddd")</f>
        <v>Thursday</v>
      </c>
      <c r="D81" s="85">
        <f>IF(HOUR($B81)=0, $D80-$E81, IF(HOUR($B81)=13, $D80-$E81, IF(ISBLANK($E81), SUM($D80,$B$9), SUM($D80, $B$9)-$E81)))</f>
        <v>837000</v>
      </c>
      <c r="E81" s="86"/>
      <c r="F81" s="86"/>
      <c r="G81" s="86"/>
      <c r="H81" s="87"/>
    </row>
    <row r="82" spans="1:8" ht="14.25" x14ac:dyDescent="0.15">
      <c r="A82" s="77">
        <v>69</v>
      </c>
      <c r="B82" s="78">
        <f>SUM($B$8, ($A82/24))</f>
        <v>45652.875</v>
      </c>
      <c r="C82" s="79" t="str">
        <f>TEXT($B82,"dddd")</f>
        <v>Thursday</v>
      </c>
      <c r="D82" s="80">
        <f>IF(HOUR($B82)=0, $D81-$E82, IF(HOUR($B82)=13, $D81-$E82, IF(ISBLANK($E82), SUM($D81,$B$9), SUM($D81, $B$9)-$E82)))</f>
        <v>850500</v>
      </c>
      <c r="E82" s="81"/>
      <c r="F82" s="81"/>
      <c r="G82" s="81"/>
      <c r="H82" s="82"/>
    </row>
    <row r="83" spans="1:8" ht="14.25" x14ac:dyDescent="0.15">
      <c r="A83" s="83">
        <v>70</v>
      </c>
      <c r="B83" s="84">
        <f>SUM($B$8, ($A83/24))</f>
        <v>45652.916666666664</v>
      </c>
      <c r="C83" s="79" t="str">
        <f>TEXT($B83,"dddd")</f>
        <v>Thursday</v>
      </c>
      <c r="D83" s="85">
        <f>IF(HOUR($B83)=0, $D82-$E83, IF(HOUR($B83)=13, $D82-$E83, IF(ISBLANK($E83), SUM($D82,$B$9), SUM($D82, $B$9)-$E83)))</f>
        <v>864000</v>
      </c>
      <c r="E83" s="86"/>
      <c r="F83" s="86"/>
      <c r="G83" s="86"/>
      <c r="H83" s="87"/>
    </row>
    <row r="84" spans="1:8" ht="14.25" x14ac:dyDescent="0.15">
      <c r="A84" s="77">
        <v>71</v>
      </c>
      <c r="B84" s="78">
        <f>SUM($B$8, ($A84/24))</f>
        <v>45652.958333333336</v>
      </c>
      <c r="C84" s="79" t="str">
        <f>TEXT($B84,"dddd")</f>
        <v>Thursday</v>
      </c>
      <c r="D84" s="80">
        <f>IF(HOUR($B84)=0, $D83-$E84, IF(HOUR($B84)=13, $D83-$E84, IF(ISBLANK($E84), SUM($D83,$B$9), SUM($D83, $B$9)-$E84)))</f>
        <v>877500</v>
      </c>
      <c r="E84" s="81"/>
      <c r="F84" s="81"/>
      <c r="G84" s="81"/>
      <c r="H84" s="82"/>
    </row>
    <row r="85" spans="1:8" ht="14.25" x14ac:dyDescent="0.15">
      <c r="A85" s="88">
        <v>72</v>
      </c>
      <c r="B85" s="89">
        <f>SUM($B$8, ($A85/24))</f>
        <v>45653</v>
      </c>
      <c r="C85" s="90" t="str">
        <f>TEXT($B85,"dddd")</f>
        <v>Friday</v>
      </c>
      <c r="D85" s="91">
        <f>IF(HOUR($B85)=0, $D84-$E85, IF(HOUR($B85)=13, $D84-$E85, IF(ISBLANK($E85), SUM($D84,$B$9), SUM($D84, $B$9)-$E85)))</f>
        <v>877500</v>
      </c>
      <c r="E85" s="92"/>
      <c r="F85" s="92"/>
      <c r="G85" s="92"/>
      <c r="H85" s="93"/>
    </row>
  </sheetData>
  <sheetProtection password="C630" sheet="1" objects="1" scenarios="1"/>
  <autoFilter ref="A12:H85" xr:uid="{00000000-0009-0000-0000-000001000000}"/>
  <mergeCells count="4">
    <mergeCell ref="A2:H2"/>
    <mergeCell ref="A3:H3"/>
    <mergeCell ref="A4:H4"/>
    <mergeCell ref="D8:G8"/>
  </mergeCells>
  <conditionalFormatting sqref="D14:D85">
    <cfRule type="cellIs" dxfId="1" priority="2" operator="greaterThan">
      <formula>$E$10</formula>
    </cfRule>
    <cfRule type="cellIs" dxfId="0" priority="3" operator="greaterThan">
      <formula>$B$6</formula>
    </cfRule>
  </conditionalFormatting>
  <printOptions horizontalCentered="1" verticalCentered="1"/>
  <pageMargins left="0.25" right="0.25" top="0.50972222222222197" bottom="0.50972222222222197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Excel Android</Application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Nustar</vt:lpstr>
      <vt:lpstr>Legacy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9</cp:revision>
  <dcterms:created xsi:type="dcterms:W3CDTF">2024-12-22T16:52:19Z</dcterms:created>
  <dcterms:modified xsi:type="dcterms:W3CDTF">2025-01-04T21:16:11Z</dcterms:modified>
  <dc:language>en-US</dc:language>
</cp:coreProperties>
</file>