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13_ncr:1000001_{9D96B3C7-9920-EE47-820C-77821035ADBD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Nustar" sheetId="1" r:id="rId1"/>
    <sheet name="Legacy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5" i="2" l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C14" i="2"/>
  <c r="B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B14" i="2"/>
  <c r="B10" i="2"/>
  <c r="D10" i="2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B12" i="1"/>
</calcChain>
</file>

<file path=xl/sharedStrings.xml><?xml version="1.0" encoding="utf-8"?>
<sst xmlns="http://schemas.openxmlformats.org/spreadsheetml/2006/main" count="26" uniqueCount="19">
  <si>
    <t>Nustar Load Planning.</t>
  </si>
  <si>
    <t>updated</t>
  </si>
  <si>
    <t>Last known Lbs</t>
  </si>
  <si>
    <t>Known Lbs Time</t>
  </si>
  <si>
    <t>enter date and time example 12/28/24 1pm is 12/28/24 01:00 PM</t>
  </si>
  <si>
    <t>Lbs per hour</t>
  </si>
  <si>
    <t>Storage Limit</t>
  </si>
  <si>
    <t>Time</t>
  </si>
  <si>
    <t>Lbs</t>
  </si>
  <si>
    <t>Load</t>
  </si>
  <si>
    <t>Driver</t>
  </si>
  <si>
    <t>Legacy  Load Planning.</t>
  </si>
  <si>
    <t>Time to fill trailer</t>
  </si>
  <si>
    <t>&gt;Hours in decimal form i.e. 6 hours 15 minutes is 6.25</t>
  </si>
  <si>
    <t>Average trailer weight</t>
  </si>
  <si>
    <t>Trailers docked</t>
  </si>
  <si>
    <t>Last Trailer ready</t>
  </si>
  <si>
    <t>enter date and time example 1pm 12/24 is 12/28/24 01:00 PM</t>
  </si>
  <si>
    <t>Limit 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</si>
</sst>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m/dd/yy\ hh:mm\ AM/PM"/>
    <numFmt numFmtId="166" formatCode="hh:mm:ss\ AM/PM"/>
  </numFmts>
  <fonts count="4" x14ac:knownFonts="1">
    <font>
      <sz val="1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0" fillId="0" borderId="1" xfId="0" applyNumberFormat="1" applyBorder="1"/>
    <xf numFmtId="0" fontId="0" fillId="0" borderId="2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5" fontId="0" fillId="0" borderId="4" xfId="0" applyNumberFormat="1" applyBorder="1"/>
    <xf numFmtId="3" fontId="0" fillId="0" borderId="4" xfId="0" applyNumberFormat="1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0" xfId="0" applyFont="1"/>
    <xf numFmtId="3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  <dxf>
      <font>
        <color rgb="FF006600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b/>
        <color rgb="FFFFFFFF"/>
      </font>
      <fill>
        <patternFill>
          <bgColor rgb="FFCC0000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3"/>
  <sheetViews>
    <sheetView tabSelected="1" zoomScaleNormal="100" workbookViewId="0">
      <selection activeCell="B6" sqref="B6"/>
    </sheetView>
  </sheetViews>
  <sheetFormatPr defaultColWidth="11.59375" defaultRowHeight="12.75" x14ac:dyDescent="0.15"/>
  <cols>
    <col min="1" max="1" width="17.125" customWidth="1"/>
    <col min="2" max="2" width="20.08984375" customWidth="1"/>
    <col min="3" max="3" width="15.37109375" customWidth="1"/>
  </cols>
  <sheetData>
    <row r="2" spans="1:7" ht="20.25" x14ac:dyDescent="0.15">
      <c r="A2" s="25" t="s">
        <v>0</v>
      </c>
      <c r="B2" s="25"/>
      <c r="C2" s="25"/>
      <c r="D2" s="25"/>
      <c r="E2" s="25"/>
      <c r="F2" s="25"/>
      <c r="G2" s="25"/>
    </row>
    <row r="3" spans="1:7" x14ac:dyDescent="0.15">
      <c r="B3" s="1" t="s">
        <v>1</v>
      </c>
      <c r="C3" s="2">
        <v>45654</v>
      </c>
    </row>
    <row r="5" spans="1:7" x14ac:dyDescent="0.15">
      <c r="A5" s="3" t="s">
        <v>2</v>
      </c>
      <c r="B5" s="4">
        <v>32635</v>
      </c>
    </row>
    <row r="6" spans="1:7" s="7" customFormat="1" ht="28.35" customHeight="1" x14ac:dyDescent="0.15">
      <c r="A6" s="5" t="s">
        <v>3</v>
      </c>
      <c r="B6" s="6">
        <v>45657.5</v>
      </c>
      <c r="C6" s="26" t="s">
        <v>4</v>
      </c>
      <c r="D6" s="26"/>
      <c r="E6" s="26"/>
    </row>
    <row r="7" spans="1:7" x14ac:dyDescent="0.15">
      <c r="A7" s="3" t="s">
        <v>5</v>
      </c>
      <c r="B7" s="8">
        <v>7400</v>
      </c>
    </row>
    <row r="8" spans="1:7" x14ac:dyDescent="0.15">
      <c r="A8" s="3" t="s">
        <v>6</v>
      </c>
      <c r="B8" s="9">
        <v>103200</v>
      </c>
    </row>
    <row r="10" spans="1:7" x14ac:dyDescent="0.15">
      <c r="B10" s="10" t="s">
        <v>7</v>
      </c>
      <c r="C10" s="11" t="s">
        <v>8</v>
      </c>
      <c r="D10" s="11" t="s">
        <v>9</v>
      </c>
      <c r="E10" s="12" t="s">
        <v>10</v>
      </c>
    </row>
    <row r="11" spans="1:7" x14ac:dyDescent="0.15">
      <c r="B11" s="13"/>
      <c r="C11" s="14"/>
      <c r="D11" s="15"/>
      <c r="E11" s="16"/>
    </row>
    <row r="12" spans="1:7" x14ac:dyDescent="0.15">
      <c r="A12">
        <v>1</v>
      </c>
      <c r="B12" s="17">
        <f>SUM($B$6, ($A12/24))</f>
        <v>45657.541666666664</v>
      </c>
      <c r="C12" s="18">
        <f>IF(HOUR($B6)=6, $B$5-$D12, (IF(HOUR($B6)=14, $B5-$D12, IF(HOUR($B6)=22, $B5-$D12, IF(ISBLANK($D12), SUM($B$5, $B$7), SUM($B$5, $B$7)-$D12)))))</f>
        <v>40035</v>
      </c>
      <c r="D12" s="19"/>
      <c r="E12" s="19"/>
    </row>
    <row r="13" spans="1:7" x14ac:dyDescent="0.15">
      <c r="A13">
        <v>2</v>
      </c>
      <c r="B13" s="17">
        <f>SUM($B$6, ($A13/24))</f>
        <v>45657.583333333336</v>
      </c>
      <c r="C13" s="18">
        <f>IF($B13= 7/24, $C12-$D13, IF($B13=15/24, $C12-$D13, IF($B13=23/24, $C12-$D13, IF(ISBLANK($D13), SUM($C12,$B$7), SUM($C12, $B$7)-$D13))))</f>
        <v>47435</v>
      </c>
      <c r="D13" s="19"/>
      <c r="E13" s="19"/>
    </row>
    <row r="14" spans="1:7" x14ac:dyDescent="0.15">
      <c r="A14">
        <v>3</v>
      </c>
      <c r="B14" s="17">
        <f>SUM($B$6, ($A14/24))</f>
        <v>45657.625</v>
      </c>
      <c r="C14" s="18">
        <f>IF($B14= 7/24, $C13-$D14, IF($B14=15/24, $C13-$D14, IF($B14=23/24, $C13-$D14, IF(ISBLANK($D14), SUM($C13,$B$7), SUM($C13, $B$7)-$D14))))</f>
        <v>54835</v>
      </c>
      <c r="D14" s="19"/>
      <c r="E14" s="19"/>
    </row>
    <row r="15" spans="1:7" x14ac:dyDescent="0.15">
      <c r="A15">
        <v>4</v>
      </c>
      <c r="B15" s="17">
        <f>SUM($B$6, ($A15/24))</f>
        <v>45657.666666666664</v>
      </c>
      <c r="C15" s="18">
        <f>IF($B15= 7/24, $C14-$D15, IF($B15=15/24, $C14-$D15, IF($B15=23/24, $C14-$D15, IF(ISBLANK($D15), SUM($C14,$B$7), SUM($C14, $B$7)-$D15))))</f>
        <v>62235</v>
      </c>
      <c r="D15" s="19"/>
      <c r="E15" s="19"/>
    </row>
    <row r="16" spans="1:7" x14ac:dyDescent="0.15">
      <c r="A16">
        <v>5</v>
      </c>
      <c r="B16" s="17">
        <f>SUM($B$6, ($A16/24))</f>
        <v>45657.708333333336</v>
      </c>
      <c r="C16" s="18">
        <f>IF($B16= 7/24, $C15-$D16, IF($B16=15/24, $C15-$D16, IF($B16=23/24, $C15-$D16, IF(ISBLANK($D16), SUM($C15,$B$7), SUM($C15, $B$7)-$D16))))</f>
        <v>69635</v>
      </c>
      <c r="D16" s="19"/>
      <c r="E16" s="19"/>
    </row>
    <row r="17" spans="1:5" x14ac:dyDescent="0.15">
      <c r="A17">
        <v>6</v>
      </c>
      <c r="B17" s="17">
        <f>SUM($B$6, ($A17/24))</f>
        <v>45657.75</v>
      </c>
      <c r="C17" s="18">
        <f>IF($B17= 7/24, $C16-$D17, IF($B17=15/24, $C16-$D17, IF($B17=23/24, $C16-$D17, IF(ISBLANK($D17), SUM($C16,$B$7), SUM($C16, $B$7)-$D17))))</f>
        <v>77035</v>
      </c>
      <c r="D17" s="19"/>
      <c r="E17" s="19"/>
    </row>
    <row r="18" spans="1:5" x14ac:dyDescent="0.15">
      <c r="A18">
        <v>7</v>
      </c>
      <c r="B18" s="17">
        <f>SUM($B$6, ($A18/24))</f>
        <v>45657.791666666664</v>
      </c>
      <c r="C18" s="18">
        <f>IF($B18= 7/24, $C17-$D18, IF($B18=15/24, $C17-$D18, IF($B18=23/24, $C17-$D18, IF(ISBLANK($D18), SUM($C17,$B$7), SUM($C17, $B$7)-$D18))))</f>
        <v>84435</v>
      </c>
      <c r="D18" s="19"/>
      <c r="E18" s="19"/>
    </row>
    <row r="19" spans="1:5" x14ac:dyDescent="0.15">
      <c r="A19">
        <v>8</v>
      </c>
      <c r="B19" s="17">
        <f>SUM($B$6, ($A19/24))</f>
        <v>45657.833333333336</v>
      </c>
      <c r="C19" s="18">
        <f>IF($B19= 7/24, $C18-$D19, IF($B19=15/24, $C18-$D19, IF($B19=23/24, $C18-$D19, IF(ISBLANK($D19), SUM($C18,$B$7), SUM($C18, $B$7)-$D19))))</f>
        <v>91835</v>
      </c>
      <c r="D19" s="19"/>
      <c r="E19" s="19"/>
    </row>
    <row r="20" spans="1:5" x14ac:dyDescent="0.15">
      <c r="A20">
        <v>9</v>
      </c>
      <c r="B20" s="17">
        <f>SUM($B$6, ($A20/24))</f>
        <v>45657.875</v>
      </c>
      <c r="C20" s="18">
        <f>IF($B20= 7/24, $C19-$D20, IF($B20=15/24, $C19-$D20, IF($B20=23/24, $C19-$D20, IF(ISBLANK($D20), SUM($C19,$B$7), SUM($C19, $B$7)-$D20))))</f>
        <v>99235</v>
      </c>
      <c r="D20" s="19"/>
      <c r="E20" s="19"/>
    </row>
    <row r="21" spans="1:5" x14ac:dyDescent="0.15">
      <c r="A21">
        <v>10</v>
      </c>
      <c r="B21" s="17">
        <f>SUM($B$6, ($A21/24))</f>
        <v>45657.916666666664</v>
      </c>
      <c r="C21" s="18">
        <f>IF($B21= 7/24, $C20-$D21, IF($B21=15/24, $C20-$D21, IF($B21=23/24, $C20-$D21, IF(ISBLANK($D21), SUM($C20,$B$7), SUM($C20, $B$7)-$D21))))</f>
        <v>106635</v>
      </c>
      <c r="D21" s="19"/>
      <c r="E21" s="19"/>
    </row>
    <row r="22" spans="1:5" x14ac:dyDescent="0.15">
      <c r="A22">
        <v>11</v>
      </c>
      <c r="B22" s="17">
        <f>SUM($B$6, ($A22/24))</f>
        <v>45657.958333333336</v>
      </c>
      <c r="C22" s="18">
        <f>IF($B22= 7/24, $C21-$D22, IF($B22=15/24, $C21-$D22, IF($B22=23/24, $C21-$D22, IF(ISBLANK($D22), SUM($C21,$B$7), SUM($C21, $B$7)-$D22))))</f>
        <v>114035</v>
      </c>
      <c r="D22" s="19"/>
      <c r="E22" s="19"/>
    </row>
    <row r="23" spans="1:5" x14ac:dyDescent="0.15">
      <c r="A23">
        <v>12</v>
      </c>
      <c r="B23" s="17">
        <f>SUM($B$6, ($A23/24))</f>
        <v>45658</v>
      </c>
      <c r="C23" s="18">
        <f>IF($B23= 7/24, $C22-$D23, IF($B23=15/24, $C22-$D23, IF($B23=23/24, $C22-$D23, IF(ISBLANK($D23), SUM($C22,$B$7), SUM($C22, $B$7)-$D23))))</f>
        <v>121435</v>
      </c>
      <c r="D23" s="19"/>
      <c r="E23" s="19"/>
    </row>
    <row r="24" spans="1:5" x14ac:dyDescent="0.15">
      <c r="A24">
        <v>13</v>
      </c>
      <c r="B24" s="17">
        <f>SUM($B$6, ($A24/24))</f>
        <v>45658.041666666664</v>
      </c>
      <c r="C24" s="18">
        <f>IF($B24= 7/24, $C23-$D24, IF($B24=15/24, $C23-$D24, IF($B24=23/24, $C23-$D24, IF(ISBLANK($D24), SUM($C23,$B$7), SUM($C23, $B$7)-$D24))))</f>
        <v>128835</v>
      </c>
      <c r="D24" s="19"/>
      <c r="E24" s="19"/>
    </row>
    <row r="25" spans="1:5" x14ac:dyDescent="0.15">
      <c r="A25">
        <v>14</v>
      </c>
      <c r="B25" s="17">
        <f>SUM($B$6, ($A25/24))</f>
        <v>45658.083333333336</v>
      </c>
      <c r="C25" s="18">
        <f>IF($B25= 7/24, $C24-$D25, IF($B25=15/24, $C24-$D25, IF($B25=23/24, $C24-$D25, IF(ISBLANK($D25), SUM($C24,$B$7), SUM($C24, $B$7)-$D25))))</f>
        <v>136235</v>
      </c>
      <c r="D25" s="19"/>
      <c r="E25" s="19"/>
    </row>
    <row r="26" spans="1:5" x14ac:dyDescent="0.15">
      <c r="A26">
        <v>15</v>
      </c>
      <c r="B26" s="17">
        <f>SUM($B$6, ($A26/24))</f>
        <v>45658.125</v>
      </c>
      <c r="C26" s="18">
        <f>IF($B26= 7/24, $C25-$D26, IF($B26=15/24, $C25-$D26, IF($B26=23/24, $C25-$D26, IF(ISBLANK($D26), SUM($C25,$B$7), SUM($C25, $B$7)-$D26))))</f>
        <v>143635</v>
      </c>
      <c r="D26" s="19"/>
      <c r="E26" s="19"/>
    </row>
    <row r="27" spans="1:5" x14ac:dyDescent="0.15">
      <c r="A27">
        <v>16</v>
      </c>
      <c r="B27" s="17">
        <f>SUM($B$6, ($A27/24))</f>
        <v>45658.166666666664</v>
      </c>
      <c r="C27" s="18">
        <f>IF($B27= 7/24, $C26-$D27, IF($B27=15/24, $C26-$D27, IF($B27=23/24, $C26-$D27, IF(ISBLANK($D27), SUM($C26,$B$7), SUM($C26, $B$7)-$D27))))</f>
        <v>151035</v>
      </c>
      <c r="D27" s="19"/>
      <c r="E27" s="19"/>
    </row>
    <row r="28" spans="1:5" x14ac:dyDescent="0.15">
      <c r="A28">
        <v>17</v>
      </c>
      <c r="B28" s="17">
        <f>SUM($B$6, ($A28/24))</f>
        <v>45658.208333333336</v>
      </c>
      <c r="C28" s="18">
        <f>IF($B28= 7/24, $C27-$D28, IF($B28=15/24, $C27-$D28, IF($B28=23/24, $C27-$D28, IF(ISBLANK($D28), SUM($C27,$B$7), SUM($C27, $B$7)-$D28))))</f>
        <v>158435</v>
      </c>
      <c r="D28" s="19"/>
      <c r="E28" s="19"/>
    </row>
    <row r="29" spans="1:5" x14ac:dyDescent="0.15">
      <c r="A29">
        <v>18</v>
      </c>
      <c r="B29" s="17">
        <f>SUM($B$6, ($A29/24))</f>
        <v>45658.25</v>
      </c>
      <c r="C29" s="18">
        <f>IF($B29= 7/24, $C28-$D29, IF($B29=15/24, $C28-$D29, IF($B29=23/24, $C28-$D29, IF(ISBLANK($D29), SUM($C28,$B$7), SUM($C28, $B$7)-$D29))))</f>
        <v>165835</v>
      </c>
      <c r="D29" s="19"/>
      <c r="E29" s="19"/>
    </row>
    <row r="30" spans="1:5" x14ac:dyDescent="0.15">
      <c r="A30">
        <v>19</v>
      </c>
      <c r="B30" s="17">
        <f>SUM($B$6, ($A30/24))</f>
        <v>45658.291666666664</v>
      </c>
      <c r="C30" s="18">
        <f>IF($B30= 7/24, $C29-$D30, IF($B30=15/24, $C29-$D30, IF($B30=23/24, $C29-$D30, IF(ISBLANK($D30), SUM($C29,$B$7), SUM($C29, $B$7)-$D30))))</f>
        <v>173235</v>
      </c>
      <c r="D30" s="19"/>
      <c r="E30" s="19"/>
    </row>
    <row r="31" spans="1:5" x14ac:dyDescent="0.15">
      <c r="A31">
        <v>20</v>
      </c>
      <c r="B31" s="17">
        <f>SUM($B$6, ($A31/24))</f>
        <v>45658.333333333336</v>
      </c>
      <c r="C31" s="18">
        <f>IF($B31= 7/24, $C30-$D31, IF($B31=15/24, $C30-$D31, IF($B31=23/24, $C30-$D31, IF(ISBLANK($D31), SUM($C30,$B$7), SUM($C30, $B$7)-$D31))))</f>
        <v>180635</v>
      </c>
      <c r="D31" s="19"/>
      <c r="E31" s="19"/>
    </row>
    <row r="32" spans="1:5" x14ac:dyDescent="0.15">
      <c r="A32">
        <v>21</v>
      </c>
      <c r="B32" s="17">
        <f>SUM($B$6, ($A32/24))</f>
        <v>45658.375</v>
      </c>
      <c r="C32" s="18">
        <f>IF($B32= 7/24, $C31-$D32, IF($B32=15/24, $C31-$D32, IF($B32=23/24, $C31-$D32, IF(ISBLANK($D32), SUM($C31,$B$7), SUM($C31, $B$7)-$D32))))</f>
        <v>188035</v>
      </c>
      <c r="D32" s="19"/>
      <c r="E32" s="19"/>
    </row>
    <row r="33" spans="1:5" x14ac:dyDescent="0.15">
      <c r="A33">
        <v>22</v>
      </c>
      <c r="B33" s="17">
        <f>SUM($B$6, ($A33/24))</f>
        <v>45658.416666666664</v>
      </c>
      <c r="C33" s="18">
        <f>IF($B33= 7/24, $C32-$D33, IF($B33=15/24, $C32-$D33, IF($B33=23/24, $C32-$D33, IF(ISBLANK($D33), SUM($C32,$B$7), SUM($C32, $B$7)-$D33))))</f>
        <v>195435</v>
      </c>
      <c r="D33" s="19"/>
      <c r="E33" s="19"/>
    </row>
    <row r="34" spans="1:5" x14ac:dyDescent="0.15">
      <c r="A34">
        <v>23</v>
      </c>
      <c r="B34" s="17">
        <f>SUM($B$6, ($A34/24))</f>
        <v>45658.458333333336</v>
      </c>
      <c r="C34" s="18">
        <f>IF($B34= 7/24, $C33-$D34, IF($B34=15/24, $C33-$D34, IF($B34=23/24, $C33-$D34, IF(ISBLANK($D34), SUM($C33,$B$7), SUM($C33, $B$7)-$D34))))</f>
        <v>202835</v>
      </c>
      <c r="D34" s="19"/>
      <c r="E34" s="19"/>
    </row>
    <row r="35" spans="1:5" x14ac:dyDescent="0.15">
      <c r="A35">
        <v>24</v>
      </c>
      <c r="B35" s="17">
        <f>SUM($B$6, ($A35/24))</f>
        <v>45658.5</v>
      </c>
      <c r="C35" s="18">
        <f>IF($B35= 7/24, $C34-$D35, IF($B35=15/24, $C34-$D35, IF($B35=23/24, $C34-$D35, IF(ISBLANK($D35), SUM($C34,$B$7), SUM($C34, $B$7)-$D35))))</f>
        <v>210235</v>
      </c>
      <c r="D35" s="19"/>
      <c r="E35" s="19"/>
    </row>
    <row r="36" spans="1:5" x14ac:dyDescent="0.15">
      <c r="A36">
        <v>25</v>
      </c>
      <c r="B36" s="17">
        <f>SUM($B$6, ($A36/24))</f>
        <v>45658.541666666664</v>
      </c>
      <c r="C36" s="18">
        <f>IF($B36= 7/24, $C35-$D36, IF($B36=15/24, $C35-$D36, IF($B36=23/24, $C35-$D36, IF(ISBLANK($D36), SUM($C35,$B$7), SUM($C35, $B$7)-$D36))))</f>
        <v>217635</v>
      </c>
      <c r="D36" s="19"/>
      <c r="E36" s="19"/>
    </row>
    <row r="37" spans="1:5" x14ac:dyDescent="0.15">
      <c r="A37">
        <v>26</v>
      </c>
      <c r="B37" s="17">
        <f>SUM($B$6, ($A37/24))</f>
        <v>45658.583333333336</v>
      </c>
      <c r="C37" s="18">
        <f>IF($B37= 7/24, $C36-$D37, IF($B37=15/24, $C36-$D37, IF($B37=23/24, $C36-$D37, IF(ISBLANK($D37), SUM($C36,$B$7), SUM($C36, $B$7)-$D37))))</f>
        <v>225035</v>
      </c>
      <c r="D37" s="19"/>
      <c r="E37" s="19"/>
    </row>
    <row r="38" spans="1:5" x14ac:dyDescent="0.15">
      <c r="A38">
        <v>27</v>
      </c>
      <c r="B38" s="17">
        <f>SUM($B$6, ($A38/24))</f>
        <v>45658.625</v>
      </c>
      <c r="C38" s="18">
        <f>IF($B38= 7/24, $C37-$D38, IF($B38=15/24, $C37-$D38, IF($B38=23/24, $C37-$D38, IF(ISBLANK($D38), SUM($C37,$B$7), SUM($C37, $B$7)-$D38))))</f>
        <v>232435</v>
      </c>
      <c r="D38" s="19"/>
      <c r="E38" s="19"/>
    </row>
    <row r="39" spans="1:5" x14ac:dyDescent="0.15">
      <c r="A39">
        <v>28</v>
      </c>
      <c r="B39" s="17">
        <f>SUM($B$6, ($A39/24))</f>
        <v>45658.666666666664</v>
      </c>
      <c r="C39" s="18">
        <f>IF($B39= 7/24, $C38-$D39, IF($B39=15/24, $C38-$D39, IF($B39=23/24, $C38-$D39, IF(ISBLANK($D39), SUM($C38,$B$7), SUM($C38, $B$7)-$D39))))</f>
        <v>239835</v>
      </c>
      <c r="D39" s="19"/>
      <c r="E39" s="19"/>
    </row>
    <row r="40" spans="1:5" x14ac:dyDescent="0.15">
      <c r="A40">
        <v>29</v>
      </c>
      <c r="B40" s="17">
        <f>SUM($B$6, ($A40/24))</f>
        <v>45658.708333333336</v>
      </c>
      <c r="C40" s="18">
        <f>IF($B40= 7/24, $C39-$D40, IF($B40=15/24, $C39-$D40, IF($B40=23/24, $C39-$D40, IF(ISBLANK($D40), SUM($C39,$B$7), SUM($C39, $B$7)-$D40))))</f>
        <v>247235</v>
      </c>
      <c r="D40" s="19"/>
      <c r="E40" s="19"/>
    </row>
    <row r="41" spans="1:5" x14ac:dyDescent="0.15">
      <c r="A41">
        <v>30</v>
      </c>
      <c r="B41" s="17">
        <f>SUM($B$6, ($A41/24))</f>
        <v>45658.75</v>
      </c>
      <c r="C41" s="18">
        <f>IF($B41= 7/24, $C40-$D41, IF($B41=15/24, $C40-$D41, IF($B41=23/24, $C40-$D41, IF(ISBLANK($D41), SUM($C40,$B$7), SUM($C40, $B$7)-$D41))))</f>
        <v>254635</v>
      </c>
      <c r="D41" s="19"/>
      <c r="E41" s="19"/>
    </row>
    <row r="42" spans="1:5" x14ac:dyDescent="0.15">
      <c r="A42">
        <v>31</v>
      </c>
      <c r="B42" s="17">
        <f>SUM($B$6, ($A42/24))</f>
        <v>45658.791666666664</v>
      </c>
      <c r="C42" s="18">
        <f>IF($B42= 7/24, $C41-$D42, IF($B42=15/24, $C41-$D42, IF($B42=23/24, $C41-$D42, IF(ISBLANK($D42), SUM($C41,$B$7), SUM($C41, $B$7)-$D42))))</f>
        <v>262035</v>
      </c>
      <c r="D42" s="19"/>
      <c r="E42" s="19"/>
    </row>
    <row r="43" spans="1:5" x14ac:dyDescent="0.15">
      <c r="A43">
        <v>32</v>
      </c>
      <c r="B43" s="17">
        <f>SUM($B$6, ($A43/24))</f>
        <v>45658.833333333336</v>
      </c>
      <c r="C43" s="18">
        <f>IF($B43= 7/24, $C42-$D43, IF($B43=15/24, $C42-$D43, IF($B43=23/24, $C42-$D43, IF(ISBLANK($D43), SUM($C42,$B$7), SUM($C42, $B$7)-$D43))))</f>
        <v>269435</v>
      </c>
      <c r="D43" s="19"/>
      <c r="E43" s="19"/>
    </row>
    <row r="44" spans="1:5" x14ac:dyDescent="0.15">
      <c r="A44">
        <v>33</v>
      </c>
      <c r="B44" s="17">
        <f>SUM($B$6, ($A44/24))</f>
        <v>45658.875</v>
      </c>
      <c r="C44" s="18">
        <f>IF($B44= 7/24, $C43-$D44, IF($B44=15/24, $C43-$D44, IF($B44=23/24, $C43-$D44, IF(ISBLANK($D44), SUM($C43,$B$7), SUM($C43, $B$7)-$D44))))</f>
        <v>276835</v>
      </c>
      <c r="D44" s="19"/>
      <c r="E44" s="19"/>
    </row>
    <row r="45" spans="1:5" x14ac:dyDescent="0.15">
      <c r="A45">
        <v>34</v>
      </c>
      <c r="B45" s="17">
        <f>SUM($B$6, ($A45/24))</f>
        <v>45658.916666666664</v>
      </c>
      <c r="C45" s="18">
        <f>IF($B45= 7/24, $C44-$D45, IF($B45=15/24, $C44-$D45, IF($B45=23/24, $C44-$D45, IF(ISBLANK($D45), SUM($C44,$B$7), SUM($C44, $B$7)-$D45))))</f>
        <v>284235</v>
      </c>
      <c r="D45" s="19"/>
      <c r="E45" s="19"/>
    </row>
    <row r="46" spans="1:5" x14ac:dyDescent="0.15">
      <c r="A46">
        <v>35</v>
      </c>
      <c r="B46" s="17">
        <f>SUM($B$6, ($A46/24))</f>
        <v>45658.958333333336</v>
      </c>
      <c r="C46" s="18">
        <f>IF($B46= 7/24, $C45-$D46, IF($B46=15/24, $C45-$D46, IF($B46=23/24, $C45-$D46, IF(ISBLANK($D46), SUM($C45,$B$7), SUM($C45, $B$7)-$D46))))</f>
        <v>291635</v>
      </c>
      <c r="D46" s="19"/>
      <c r="E46" s="19"/>
    </row>
    <row r="47" spans="1:5" x14ac:dyDescent="0.15">
      <c r="A47">
        <v>36</v>
      </c>
      <c r="B47" s="17">
        <f>SUM($B$6, ($A47/24))</f>
        <v>45659</v>
      </c>
      <c r="C47" s="18">
        <f>IF($B47= 7/24, $C46-$D47, IF($B47=15/24, $C46-$D47, IF($B47=23/24, $C46-$D47, IF(ISBLANK($D47), SUM($C46,$B$7), SUM($C46, $B$7)-$D47))))</f>
        <v>299035</v>
      </c>
      <c r="D47" s="19"/>
      <c r="E47" s="19"/>
    </row>
    <row r="48" spans="1:5" x14ac:dyDescent="0.15">
      <c r="A48">
        <v>37</v>
      </c>
      <c r="B48" s="17">
        <f>SUM($B$6, ($A48/24))</f>
        <v>45659.041666666664</v>
      </c>
      <c r="C48" s="18">
        <f>IF($B48= 7/24, $C47-$D48, IF($B48=15/24, $C47-$D48, IF($B48=23/24, $C47-$D48, IF(ISBLANK($D48), SUM($C47,$B$7), SUM($C47, $B$7)-$D48))))</f>
        <v>306435</v>
      </c>
      <c r="D48" s="19"/>
      <c r="E48" s="19"/>
    </row>
    <row r="49" spans="1:5" x14ac:dyDescent="0.15">
      <c r="A49">
        <v>38</v>
      </c>
      <c r="B49" s="17">
        <f>SUM($B$6, ($A49/24))</f>
        <v>45659.083333333336</v>
      </c>
      <c r="C49" s="18">
        <f>IF($B49= 7/24, $C48-$D49, IF($B49=15/24, $C48-$D49, IF($B49=23/24, $C48-$D49, IF(ISBLANK($D49), SUM($C48,$B$7), SUM($C48, $B$7)-$D49))))</f>
        <v>313835</v>
      </c>
      <c r="D49" s="19"/>
      <c r="E49" s="19"/>
    </row>
    <row r="50" spans="1:5" x14ac:dyDescent="0.15">
      <c r="A50">
        <v>39</v>
      </c>
      <c r="B50" s="17">
        <f>SUM($B$6, ($A50/24))</f>
        <v>45659.125</v>
      </c>
      <c r="C50" s="18">
        <f>IF($B50= 7/24, $C49-$D50, IF($B50=15/24, $C49-$D50, IF($B50=23/24, $C49-$D50, IF(ISBLANK($D50), SUM($C49,$B$7), SUM($C49, $B$7)-$D50))))</f>
        <v>321235</v>
      </c>
      <c r="D50" s="19"/>
      <c r="E50" s="19"/>
    </row>
    <row r="51" spans="1:5" x14ac:dyDescent="0.15">
      <c r="A51">
        <v>40</v>
      </c>
      <c r="B51" s="17">
        <f>SUM($B$6, ($A51/24))</f>
        <v>45659.166666666664</v>
      </c>
      <c r="C51" s="18">
        <f>IF($B51= 7/24, $C50-$D51, IF($B51=15/24, $C50-$D51, IF($B51=23/24, $C50-$D51, IF(ISBLANK($D51), SUM($C50,$B$7), SUM($C50, $B$7)-$D51))))</f>
        <v>328635</v>
      </c>
      <c r="D51" s="19"/>
      <c r="E51" s="19"/>
    </row>
    <row r="52" spans="1:5" x14ac:dyDescent="0.15">
      <c r="A52">
        <v>41</v>
      </c>
      <c r="B52" s="17">
        <f>SUM($B$6, ($A52/24))</f>
        <v>45659.208333333336</v>
      </c>
      <c r="C52" s="18">
        <f>IF($B52= 7/24, $C51-$D52, IF($B52=15/24, $C51-$D52, IF($B52=23/24, $C51-$D52, IF(ISBLANK($D52), SUM($C51,$B$7), SUM($C51, $B$7)-$D52))))</f>
        <v>336035</v>
      </c>
      <c r="D52" s="19"/>
      <c r="E52" s="19"/>
    </row>
    <row r="53" spans="1:5" x14ac:dyDescent="0.15">
      <c r="A53">
        <v>42</v>
      </c>
      <c r="B53" s="17">
        <f>SUM($B$6, ($A53/24))</f>
        <v>45659.25</v>
      </c>
      <c r="C53" s="18">
        <f>IF($B53= 7/24, $C52-$D53, IF($B53=15/24, $C52-$D53, IF($B53=23/24, $C52-$D53, IF(ISBLANK($D53), SUM($C52,$B$7), SUM($C52, $B$7)-$D53))))</f>
        <v>343435</v>
      </c>
      <c r="D53" s="19"/>
      <c r="E53" s="19"/>
    </row>
    <row r="54" spans="1:5" x14ac:dyDescent="0.15">
      <c r="A54">
        <v>43</v>
      </c>
      <c r="B54" s="17">
        <f>SUM($B$6, ($A54/24))</f>
        <v>45659.291666666664</v>
      </c>
      <c r="C54" s="18">
        <f>IF($B54= 7/24, $C53-$D54, IF($B54=15/24, $C53-$D54, IF($B54=23/24, $C53-$D54, IF(ISBLANK($D54), SUM($C53,$B$7), SUM($C53, $B$7)-$D54))))</f>
        <v>350835</v>
      </c>
      <c r="D54" s="19"/>
      <c r="E54" s="19"/>
    </row>
    <row r="55" spans="1:5" x14ac:dyDescent="0.15">
      <c r="A55">
        <v>44</v>
      </c>
      <c r="B55" s="17">
        <f>SUM($B$6, ($A55/24))</f>
        <v>45659.333333333336</v>
      </c>
      <c r="C55" s="18">
        <f>IF($B55= 7/24, $C54-$D55, IF($B55=15/24, $C54-$D55, IF($B55=23/24, $C54-$D55, IF(ISBLANK($D55), SUM($C54,$B$7), SUM($C54, $B$7)-$D55))))</f>
        <v>358235</v>
      </c>
      <c r="D55" s="19"/>
      <c r="E55" s="19"/>
    </row>
    <row r="56" spans="1:5" x14ac:dyDescent="0.15">
      <c r="A56">
        <v>45</v>
      </c>
      <c r="B56" s="17">
        <f>SUM($B$6, ($A56/24))</f>
        <v>45659.375</v>
      </c>
      <c r="C56" s="18">
        <f>IF($B56= 7/24, $C55-$D56, IF($B56=15/24, $C55-$D56, IF($B56=23/24, $C55-$D56, IF(ISBLANK($D56), SUM($C55,$B$7), SUM($C55, $B$7)-$D56))))</f>
        <v>365635</v>
      </c>
      <c r="D56" s="19"/>
      <c r="E56" s="19"/>
    </row>
    <row r="57" spans="1:5" x14ac:dyDescent="0.15">
      <c r="A57">
        <v>46</v>
      </c>
      <c r="B57" s="17">
        <f>SUM($B$6, ($A57/24))</f>
        <v>45659.416666666664</v>
      </c>
      <c r="C57" s="18">
        <f>IF($B57= 7/24, $C56-$D57, IF($B57=15/24, $C56-$D57, IF($B57=23/24, $C56-$D57, IF(ISBLANK($D57), SUM($C56,$B$7), SUM($C56, $B$7)-$D57))))</f>
        <v>373035</v>
      </c>
      <c r="D57" s="19"/>
      <c r="E57" s="19"/>
    </row>
    <row r="58" spans="1:5" x14ac:dyDescent="0.15">
      <c r="A58">
        <v>47</v>
      </c>
      <c r="B58" s="17">
        <f>SUM($B$6, ($A58/24))</f>
        <v>45659.458333333336</v>
      </c>
      <c r="C58" s="18">
        <f>IF($B58= 7/24, $C57-$D58, IF($B58=15/24, $C57-$D58, IF($B58=23/24, $C57-$D58, IF(ISBLANK($D58), SUM($C57,$B$7), SUM($C57, $B$7)-$D58))))</f>
        <v>380435</v>
      </c>
      <c r="D58" s="19"/>
      <c r="E58" s="19"/>
    </row>
    <row r="59" spans="1:5" x14ac:dyDescent="0.15">
      <c r="A59">
        <v>48</v>
      </c>
      <c r="B59" s="17">
        <f>SUM($B$6, ($A59/24))</f>
        <v>45659.5</v>
      </c>
      <c r="C59" s="18">
        <f>IF($B59= 7/24, $C58-$D59, IF($B59=15/24, $C58-$D59, IF($B59=23/24, $C58-$D59, IF(ISBLANK($D59), SUM($C58,$B$7), SUM($C58, $B$7)-$D59))))</f>
        <v>387835</v>
      </c>
      <c r="D59" s="19"/>
      <c r="E59" s="19"/>
    </row>
    <row r="60" spans="1:5" x14ac:dyDescent="0.15">
      <c r="A60">
        <v>49</v>
      </c>
      <c r="B60" s="17">
        <f>SUM($B$6, ($A60/24))</f>
        <v>45659.541666666664</v>
      </c>
      <c r="C60" s="18">
        <f>IF($B60= 7/24, $C59-$D60, IF($B60=15/24, $C59-$D60, IF($B60=23/24, $C59-$D60, IF(ISBLANK($D60), SUM($C59,$B$7), SUM($C59, $B$7)-$D60))))</f>
        <v>395235</v>
      </c>
      <c r="D60" s="19"/>
      <c r="E60" s="19"/>
    </row>
    <row r="61" spans="1:5" x14ac:dyDescent="0.15">
      <c r="A61">
        <v>50</v>
      </c>
      <c r="B61" s="17">
        <f>SUM($B$6, ($A61/24))</f>
        <v>45659.583333333336</v>
      </c>
      <c r="C61" s="18">
        <f>IF($B61= 7/24, $C60-$D61, IF($B61=15/24, $C60-$D61, IF($B61=23/24, $C60-$D61, IF(ISBLANK($D61), SUM($C60,$B$7), SUM($C60, $B$7)-$D61))))</f>
        <v>402635</v>
      </c>
      <c r="D61" s="19"/>
      <c r="E61" s="19"/>
    </row>
    <row r="62" spans="1:5" x14ac:dyDescent="0.15">
      <c r="A62">
        <v>51</v>
      </c>
      <c r="B62" s="17">
        <f>SUM($B$6, ($A62/24))</f>
        <v>45659.625</v>
      </c>
      <c r="C62" s="18">
        <f>IF($B62= 7/24, $C61-$D62, IF($B62=15/24, $C61-$D62, IF($B62=23/24, $C61-$D62, IF(ISBLANK($D62), SUM($C61,$B$7), SUM($C61, $B$7)-$D62))))</f>
        <v>410035</v>
      </c>
      <c r="D62" s="19"/>
      <c r="E62" s="19"/>
    </row>
    <row r="63" spans="1:5" x14ac:dyDescent="0.15">
      <c r="A63">
        <v>52</v>
      </c>
      <c r="B63" s="17">
        <f>SUM($B$6, ($A63/24))</f>
        <v>45659.666666666664</v>
      </c>
      <c r="C63" s="18">
        <f>IF($B63= 7/24, $C62-$D63, IF($B63=15/24, $C62-$D63, IF($B63=23/24, $C62-$D63, IF(ISBLANK($D63), SUM($C62,$B$7), SUM($C62, $B$7)-$D63))))</f>
        <v>417435</v>
      </c>
      <c r="D63" s="19"/>
      <c r="E63" s="19"/>
    </row>
    <row r="64" spans="1:5" x14ac:dyDescent="0.15">
      <c r="A64">
        <v>53</v>
      </c>
      <c r="B64" s="17">
        <f>SUM($B$6, ($A64/24))</f>
        <v>45659.708333333336</v>
      </c>
      <c r="C64" s="18">
        <f>IF($B64= 7/24, $C63-$D64, IF($B64=15/24, $C63-$D64, IF($B64=23/24, $C63-$D64, IF(ISBLANK($D64), SUM($C63,$B$7), SUM($C63, $B$7)-$D64))))</f>
        <v>424835</v>
      </c>
      <c r="D64" s="19"/>
      <c r="E64" s="19"/>
    </row>
    <row r="65" spans="1:5" x14ac:dyDescent="0.15">
      <c r="A65">
        <v>54</v>
      </c>
      <c r="B65" s="17">
        <f>SUM($B$6, ($A65/24))</f>
        <v>45659.75</v>
      </c>
      <c r="C65" s="18">
        <f>IF($B65= 7/24, $C64-$D65, IF($B65=15/24, $C64-$D65, IF($B65=23/24, $C64-$D65, IF(ISBLANK($D65), SUM($C64,$B$7), SUM($C64, $B$7)-$D65))))</f>
        <v>432235</v>
      </c>
      <c r="D65" s="19"/>
      <c r="E65" s="19"/>
    </row>
    <row r="66" spans="1:5" x14ac:dyDescent="0.15">
      <c r="A66">
        <v>55</v>
      </c>
      <c r="B66" s="17">
        <f>SUM($B$6, ($A66/24))</f>
        <v>45659.791666666664</v>
      </c>
      <c r="C66" s="18">
        <f>IF($B66= 7/24, $C65-$D66, IF($B66=15/24, $C65-$D66, IF($B66=23/24, $C65-$D66, IF(ISBLANK($D66), SUM($C65,$B$7), SUM($C65, $B$7)-$D66))))</f>
        <v>439635</v>
      </c>
      <c r="D66" s="19"/>
      <c r="E66" s="19"/>
    </row>
    <row r="67" spans="1:5" x14ac:dyDescent="0.15">
      <c r="A67">
        <v>56</v>
      </c>
      <c r="B67" s="17">
        <f>SUM($B$6, ($A67/24))</f>
        <v>45659.833333333336</v>
      </c>
      <c r="C67" s="18">
        <f>IF($B67= 7/24, $C66-$D67, IF($B67=15/24, $C66-$D67, IF($B67=23/24, $C66-$D67, IF(ISBLANK($D67), SUM($C66,$B$7), SUM($C66, $B$7)-$D67))))</f>
        <v>447035</v>
      </c>
      <c r="D67" s="19"/>
      <c r="E67" s="19"/>
    </row>
    <row r="68" spans="1:5" x14ac:dyDescent="0.15">
      <c r="A68">
        <v>57</v>
      </c>
      <c r="B68" s="17">
        <f>SUM($B$6, ($A68/24))</f>
        <v>45659.875</v>
      </c>
      <c r="C68" s="18">
        <f>IF($B68= 7/24, $C67-$D68, IF($B68=15/24, $C67-$D68, IF($B68=23/24, $C67-$D68, IF(ISBLANK($D68), SUM($C67,$B$7), SUM($C67, $B$7)-$D68))))</f>
        <v>454435</v>
      </c>
      <c r="D68" s="19"/>
      <c r="E68" s="19"/>
    </row>
    <row r="69" spans="1:5" x14ac:dyDescent="0.15">
      <c r="A69">
        <v>58</v>
      </c>
      <c r="B69" s="17">
        <f>SUM($B$6, ($A69/24))</f>
        <v>45659.916666666664</v>
      </c>
      <c r="C69" s="18">
        <f>IF($B69= 7/24, $C68-$D69, IF($B69=15/24, $C68-$D69, IF($B69=23/24, $C68-$D69, IF(ISBLANK($D69), SUM($C68,$B$7), SUM($C68, $B$7)-$D69))))</f>
        <v>461835</v>
      </c>
      <c r="D69" s="19"/>
      <c r="E69" s="19"/>
    </row>
    <row r="70" spans="1:5" x14ac:dyDescent="0.15">
      <c r="A70">
        <v>59</v>
      </c>
      <c r="B70" s="17">
        <f>SUM($B$6, ($A70/24))</f>
        <v>45659.958333333336</v>
      </c>
      <c r="C70" s="18">
        <f>IF($B70= 7/24, $C69-$D70, IF($B70=15/24, $C69-$D70, IF($B70=23/24, $C69-$D70, IF(ISBLANK($D70), SUM($C69,$B$7), SUM($C69, $B$7)-$D70))))</f>
        <v>469235</v>
      </c>
      <c r="D70" s="19"/>
      <c r="E70" s="19"/>
    </row>
    <row r="71" spans="1:5" x14ac:dyDescent="0.15">
      <c r="A71">
        <v>60</v>
      </c>
      <c r="B71" s="17">
        <f>SUM($B$6, ($A71/24))</f>
        <v>45660</v>
      </c>
      <c r="C71" s="18">
        <f>IF($B71= 7/24, $C70-$D71, IF($B71=15/24, $C70-$D71, IF($B71=23/24, $C70-$D71, IF(ISBLANK($D71), SUM($C70,$B$7), SUM($C70, $B$7)-$D71))))</f>
        <v>476635</v>
      </c>
      <c r="D71" s="19"/>
      <c r="E71" s="19"/>
    </row>
    <row r="72" spans="1:5" x14ac:dyDescent="0.15">
      <c r="A72">
        <v>61</v>
      </c>
      <c r="B72" s="17">
        <f>SUM($B$6, ($A72/24))</f>
        <v>45660.041666666664</v>
      </c>
      <c r="C72" s="18">
        <f>IF($B72= 7/24, $C71-$D72, IF($B72=15/24, $C71-$D72, IF($B72=23/24, $C71-$D72, IF(ISBLANK($D72), SUM($C71,$B$7), SUM($C71, $B$7)-$D72))))</f>
        <v>484035</v>
      </c>
      <c r="D72" s="19"/>
      <c r="E72" s="19"/>
    </row>
    <row r="73" spans="1:5" x14ac:dyDescent="0.15">
      <c r="A73">
        <v>62</v>
      </c>
      <c r="B73" s="17">
        <f>SUM($B$6, ($A73/24))</f>
        <v>45660.083333333336</v>
      </c>
      <c r="C73" s="18">
        <f>IF($B73= 7/24, $C72-$D73, IF($B73=15/24, $C72-$D73, IF($B73=23/24, $C72-$D73, IF(ISBLANK($D73), SUM($C72,$B$7), SUM($C72, $B$7)-$D73))))</f>
        <v>491435</v>
      </c>
      <c r="D73" s="19"/>
      <c r="E73" s="19"/>
    </row>
    <row r="74" spans="1:5" x14ac:dyDescent="0.15">
      <c r="A74">
        <v>63</v>
      </c>
      <c r="B74" s="17">
        <f>SUM($B$6, ($A74/24))</f>
        <v>45660.125</v>
      </c>
      <c r="C74" s="18">
        <f>IF($B74= 7/24, $C73-$D74, IF($B74=15/24, $C73-$D74, IF($B74=23/24, $C73-$D74, IF(ISBLANK($D74), SUM($C73,$B$7), SUM($C73, $B$7)-$D74))))</f>
        <v>498835</v>
      </c>
      <c r="D74" s="19"/>
      <c r="E74" s="19"/>
    </row>
    <row r="75" spans="1:5" x14ac:dyDescent="0.15">
      <c r="A75">
        <v>64</v>
      </c>
      <c r="B75" s="17">
        <f>SUM($B$6, ($A75/24))</f>
        <v>45660.166666666664</v>
      </c>
      <c r="C75" s="18">
        <f>IF($B75= 7/24, $C74-$D75, IF($B75=15/24, $C74-$D75, IF($B75=23/24, $C74-$D75, IF(ISBLANK($D75), SUM($C74,$B$7), SUM($C74, $B$7)-$D75))))</f>
        <v>506235</v>
      </c>
      <c r="D75" s="19"/>
      <c r="E75" s="19"/>
    </row>
    <row r="76" spans="1:5" x14ac:dyDescent="0.15">
      <c r="A76">
        <v>65</v>
      </c>
      <c r="B76" s="17">
        <f>SUM($B$6, ($A76/24))</f>
        <v>45660.208333333336</v>
      </c>
      <c r="C76" s="18">
        <f>IF($B76= 7/24, $C75-$D76, IF($B76=15/24, $C75-$D76, IF($B76=23/24, $C75-$D76, IF(ISBLANK($D76), SUM($C75,$B$7), SUM($C75, $B$7)-$D76))))</f>
        <v>513635</v>
      </c>
      <c r="D76" s="19"/>
      <c r="E76" s="19"/>
    </row>
    <row r="77" spans="1:5" x14ac:dyDescent="0.15">
      <c r="A77">
        <v>66</v>
      </c>
      <c r="B77" s="17">
        <f>SUM($B$6, ($A77/24))</f>
        <v>45660.25</v>
      </c>
      <c r="C77" s="18">
        <f>IF($B77= 7/24, $C76-$D77, IF($B77=15/24, $C76-$D77, IF($B77=23/24, $C76-$D77, IF(ISBLANK($D77), SUM($C76,$B$7), SUM($C76, $B$7)-$D77))))</f>
        <v>521035</v>
      </c>
      <c r="D77" s="19"/>
      <c r="E77" s="19"/>
    </row>
    <row r="78" spans="1:5" x14ac:dyDescent="0.15">
      <c r="A78">
        <v>67</v>
      </c>
      <c r="B78" s="17">
        <f>SUM($B$6, ($A78/24))</f>
        <v>45660.291666666664</v>
      </c>
      <c r="C78" s="18">
        <f>IF($B78= 7/24, $C77-$D78, IF($B78=15/24, $C77-$D78, IF($B78=23/24, $C77-$D78, IF(ISBLANK($D78), SUM($C77,$B$7), SUM($C77, $B$7)-$D78))))</f>
        <v>528435</v>
      </c>
      <c r="D78" s="19"/>
      <c r="E78" s="19"/>
    </row>
    <row r="79" spans="1:5" x14ac:dyDescent="0.15">
      <c r="A79">
        <v>68</v>
      </c>
      <c r="B79" s="17">
        <f>SUM($B$6, ($A79/24))</f>
        <v>45660.333333333336</v>
      </c>
      <c r="C79" s="18">
        <f>IF($B79= 7/24, $C78-$D79, IF($B79=15/24, $C78-$D79, IF($B79=23/24, $C78-$D79, IF(ISBLANK($D79), SUM($C78,$B$7), SUM($C78, $B$7)-$D79))))</f>
        <v>535835</v>
      </c>
      <c r="D79" s="19"/>
      <c r="E79" s="19"/>
    </row>
    <row r="80" spans="1:5" x14ac:dyDescent="0.15">
      <c r="A80">
        <v>69</v>
      </c>
      <c r="B80" s="17">
        <f>SUM($B$6, ($A80/24))</f>
        <v>45660.375</v>
      </c>
      <c r="C80" s="18">
        <f>IF($B80= 7/24, $C79-$D80, IF($B80=15/24, $C79-$D80, IF($B80=23/24, $C79-$D80, IF(ISBLANK($D80), SUM($C79,$B$7), SUM($C79, $B$7)-$D80))))</f>
        <v>543235</v>
      </c>
      <c r="D80" s="19"/>
      <c r="E80" s="19"/>
    </row>
    <row r="81" spans="1:5" x14ac:dyDescent="0.15">
      <c r="A81">
        <v>70</v>
      </c>
      <c r="B81" s="17">
        <f>SUM($B$6, ($A81/24))</f>
        <v>45660.416666666664</v>
      </c>
      <c r="C81" s="18">
        <f>IF($B81= 7/24, $C80-$D81, IF($B81=15/24, $C80-$D81, IF($B81=23/24, $C80-$D81, IF(ISBLANK($D81), SUM($C80,$B$7), SUM($C80, $B$7)-$D81))))</f>
        <v>550635</v>
      </c>
      <c r="D81" s="19"/>
      <c r="E81" s="19"/>
    </row>
    <row r="82" spans="1:5" x14ac:dyDescent="0.15">
      <c r="A82">
        <v>71</v>
      </c>
      <c r="B82" s="17">
        <f>SUM($B$6, ($A82/24))</f>
        <v>45660.458333333336</v>
      </c>
      <c r="C82" s="18">
        <f>IF($B82= 7/24, $C81-$D82, IF($B82=15/24, $C81-$D82, IF($B82=23/24, $C81-$D82, IF(ISBLANK($D82), SUM($C81,$B$7), SUM($C81, $B$7)-$D82))))</f>
        <v>558035</v>
      </c>
      <c r="D82" s="19"/>
      <c r="E82" s="19"/>
    </row>
    <row r="83" spans="1:5" x14ac:dyDescent="0.15">
      <c r="A83">
        <v>72</v>
      </c>
      <c r="B83" s="17">
        <f>SUM($B$6, ($A83/24))</f>
        <v>45660.5</v>
      </c>
      <c r="C83" s="18">
        <f>IF($B83= 7/24, $C82-$D83, IF($B83=15/24, $C82-$D83, IF($B83=23/24, $C82-$D83, IF(ISBLANK($D83), SUM($C82,$B$7), SUM($C82, $B$7)-$D83))))</f>
        <v>565435</v>
      </c>
      <c r="D83" s="20"/>
      <c r="E83" s="20"/>
    </row>
  </sheetData>
  <sheetProtection password="C9F0" sheet="1" objects="1" scenarios="1"/>
  <mergeCells count="2">
    <mergeCell ref="A2:G2"/>
    <mergeCell ref="C6:E6"/>
  </mergeCells>
  <conditionalFormatting sqref="C12:C83">
    <cfRule type="cellIs" dxfId="3" priority="2" operator="greaterThan">
      <formula>100000</formula>
    </cfRule>
    <cfRule type="cellIs" dxfId="2" priority="3" operator="greaterThan">
      <formula>67500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5"/>
  <sheetViews>
    <sheetView zoomScaleNormal="100" workbookViewId="0">
      <selection activeCell="F56" sqref="F56"/>
    </sheetView>
  </sheetViews>
  <sheetFormatPr defaultColWidth="11.59375" defaultRowHeight="12.75" x14ac:dyDescent="0.15"/>
  <cols>
    <col min="1" max="1" width="20.08984375" customWidth="1"/>
    <col min="2" max="2" width="19.1484375" customWidth="1"/>
    <col min="3" max="3" width="15.37109375" customWidth="1"/>
  </cols>
  <sheetData>
    <row r="2" spans="1:7" ht="20.25" x14ac:dyDescent="0.15">
      <c r="A2" s="25" t="s">
        <v>11</v>
      </c>
      <c r="B2" s="25"/>
      <c r="C2" s="25"/>
      <c r="D2" s="25"/>
      <c r="E2" s="25"/>
      <c r="F2" s="25"/>
      <c r="G2" s="25"/>
    </row>
    <row r="3" spans="1:7" x14ac:dyDescent="0.15">
      <c r="B3" s="1" t="s">
        <v>1</v>
      </c>
      <c r="C3" s="2">
        <v>45654</v>
      </c>
    </row>
    <row r="5" spans="1:7" x14ac:dyDescent="0.15">
      <c r="A5" s="21" t="s">
        <v>12</v>
      </c>
      <c r="B5" s="4">
        <v>5</v>
      </c>
      <c r="C5" t="s">
        <v>13</v>
      </c>
    </row>
    <row r="6" spans="1:7" x14ac:dyDescent="0.15">
      <c r="A6" s="21" t="s">
        <v>14</v>
      </c>
      <c r="B6" s="22">
        <v>67500</v>
      </c>
    </row>
    <row r="7" spans="1:7" x14ac:dyDescent="0.15">
      <c r="A7" s="21" t="s">
        <v>15</v>
      </c>
      <c r="B7" s="4">
        <v>3</v>
      </c>
    </row>
    <row r="8" spans="1:7" ht="23.85" customHeight="1" x14ac:dyDescent="0.15">
      <c r="A8" s="21" t="s">
        <v>16</v>
      </c>
      <c r="B8" s="23">
        <v>45650</v>
      </c>
      <c r="C8" s="27" t="s">
        <v>17</v>
      </c>
      <c r="D8" s="27"/>
      <c r="E8" s="27"/>
      <c r="F8" s="27"/>
    </row>
    <row r="9" spans="1:7" x14ac:dyDescent="0.15">
      <c r="A9" s="21" t="s">
        <v>5</v>
      </c>
      <c r="B9" s="22">
        <f>B6/B5</f>
        <v>13500</v>
      </c>
    </row>
    <row r="10" spans="1:7" x14ac:dyDescent="0.15">
      <c r="A10" s="21" t="s">
        <v>6</v>
      </c>
      <c r="B10" s="9">
        <f>$B$6*$B$7</f>
        <v>202500</v>
      </c>
      <c r="C10" s="3" t="s">
        <v>18</v>
      </c>
      <c r="D10" s="24">
        <f>B10*0.8</f>
        <v>162000</v>
      </c>
    </row>
    <row r="12" spans="1:7" x14ac:dyDescent="0.15">
      <c r="B12" s="10" t="s">
        <v>7</v>
      </c>
      <c r="C12" s="11" t="s">
        <v>8</v>
      </c>
      <c r="D12" s="11" t="s">
        <v>9</v>
      </c>
      <c r="E12" s="12" t="s">
        <v>10</v>
      </c>
    </row>
    <row r="13" spans="1:7" x14ac:dyDescent="0.15">
      <c r="B13" s="13"/>
      <c r="C13" s="14"/>
      <c r="D13" s="15"/>
      <c r="E13" s="16"/>
    </row>
    <row r="14" spans="1:7" x14ac:dyDescent="0.15">
      <c r="A14">
        <v>1</v>
      </c>
      <c r="B14" s="17">
        <f>SUM($B$8, ($A14/24))</f>
        <v>45650.041666666664</v>
      </c>
      <c r="C14" s="18">
        <f>IF(HOUR($B8)=0,0,IF(HOUR($B8)=12, 0,IF(ISBLANK($D14),0,$B$9-$D14)))</f>
        <v>0</v>
      </c>
      <c r="D14" s="19"/>
      <c r="E14" s="19"/>
    </row>
    <row r="15" spans="1:7" x14ac:dyDescent="0.15">
      <c r="A15">
        <v>2</v>
      </c>
      <c r="B15" s="17">
        <f>SUM($B$8, ($A15/24))</f>
        <v>45650.083333333336</v>
      </c>
      <c r="C15" s="18">
        <f>IF(HOUR($B15)=0, $C14-$D15, IF(HOUR($B15)=13, $C14-$D15, IF(ISBLANK($D15), SUM($C14,$B$9), SUM($C14, $B$9)-$D15)))</f>
        <v>13500</v>
      </c>
      <c r="D15" s="19"/>
      <c r="E15" s="19"/>
    </row>
    <row r="16" spans="1:7" x14ac:dyDescent="0.15">
      <c r="A16">
        <v>3</v>
      </c>
      <c r="B16" s="17">
        <f>SUM($B$8, ($A16/24))</f>
        <v>45650.125</v>
      </c>
      <c r="C16" s="18">
        <f>IF(HOUR($B16)=0, $C15-$D16, IF(HOUR($B16)=13, $C15-$D16, IF(ISBLANK($D16), SUM($C15,$B$9), SUM($C15, $B$9)-$D16)))</f>
        <v>27000</v>
      </c>
      <c r="D16" s="19"/>
      <c r="E16" s="19"/>
    </row>
    <row r="17" spans="1:5" x14ac:dyDescent="0.15">
      <c r="A17">
        <v>4</v>
      </c>
      <c r="B17" s="17">
        <f>SUM($B$8, ($A17/24))</f>
        <v>45650.166666666664</v>
      </c>
      <c r="C17" s="18">
        <f>IF(HOUR($B17)=0, $C16-$D17, IF(HOUR($B17)=13, $C16-$D17, IF(ISBLANK($D17), SUM($C16,$B$9), SUM($C16, $B$9)-$D17)))</f>
        <v>40500</v>
      </c>
      <c r="D17" s="19"/>
      <c r="E17" s="19"/>
    </row>
    <row r="18" spans="1:5" x14ac:dyDescent="0.15">
      <c r="A18">
        <v>5</v>
      </c>
      <c r="B18" s="17">
        <f>SUM($B$8, ($A18/24))</f>
        <v>45650.208333333336</v>
      </c>
      <c r="C18" s="18">
        <f>IF(HOUR($B18)=0, $C17-$D18, IF(HOUR($B18)=13, $C17-$D18, IF(ISBLANK($D18), SUM($C17,$B$9), SUM($C17, $B$9)-$D18)))</f>
        <v>54000</v>
      </c>
      <c r="D18" s="19"/>
      <c r="E18" s="19"/>
    </row>
    <row r="19" spans="1:5" x14ac:dyDescent="0.15">
      <c r="A19">
        <v>6</v>
      </c>
      <c r="B19" s="17">
        <f>SUM($B$8, ($A19/24))</f>
        <v>45650.25</v>
      </c>
      <c r="C19" s="18">
        <f>IF(HOUR($B19)=0, $C18-$D19, IF(HOUR($B19)=13, $C18-$D19, IF(ISBLANK($D19), SUM($C18,$B$9), SUM($C18, $B$9)-$D19)))</f>
        <v>67500</v>
      </c>
      <c r="D19" s="19"/>
      <c r="E19" s="19"/>
    </row>
    <row r="20" spans="1:5" x14ac:dyDescent="0.15">
      <c r="A20">
        <v>7</v>
      </c>
      <c r="B20" s="17">
        <f>SUM($B$8, ($A20/24))</f>
        <v>45650.291666666664</v>
      </c>
      <c r="C20" s="18">
        <f>IF(HOUR($B20)=0, $C19-$D20, IF(HOUR($B20)=13, $C19-$D20, IF(ISBLANK($D20), SUM($C19,$B$9), SUM($C19, $B$9)-$D20)))</f>
        <v>81000</v>
      </c>
      <c r="D20" s="19"/>
      <c r="E20" s="19"/>
    </row>
    <row r="21" spans="1:5" x14ac:dyDescent="0.15">
      <c r="A21">
        <v>8</v>
      </c>
      <c r="B21" s="17">
        <f>SUM($B$8, ($A21/24))</f>
        <v>45650.333333333336</v>
      </c>
      <c r="C21" s="18">
        <f>IF(HOUR($B21)=0, $C20-$D21, IF(HOUR($B21)=13, $C20-$D21, IF(ISBLANK($D21), SUM($C20,$B$9), SUM($C20, $B$9)-$D21)))</f>
        <v>94500</v>
      </c>
      <c r="D21" s="19"/>
      <c r="E21" s="19"/>
    </row>
    <row r="22" spans="1:5" x14ac:dyDescent="0.15">
      <c r="A22">
        <v>9</v>
      </c>
      <c r="B22" s="17">
        <f>SUM($B$8, ($A22/24))</f>
        <v>45650.375</v>
      </c>
      <c r="C22" s="18">
        <f>IF(HOUR($B22)=0, $C21-$D22, IF(HOUR($B22)=13, $C21-$D22, IF(ISBLANK($D22), SUM($C21,$B$9), SUM($C21, $B$9)-$D22)))</f>
        <v>108000</v>
      </c>
      <c r="D22" s="19"/>
      <c r="E22" s="19"/>
    </row>
    <row r="23" spans="1:5" x14ac:dyDescent="0.15">
      <c r="A23">
        <v>10</v>
      </c>
      <c r="B23" s="17">
        <f>SUM($B$8, ($A23/24))</f>
        <v>45650.416666666664</v>
      </c>
      <c r="C23" s="18">
        <f>IF(HOUR($B23)=0, $C22-$D23, IF(HOUR($B23)=13, $C22-$D23, IF(ISBLANK($D23), SUM($C22,$B$9), SUM($C22, $B$9)-$D23)))</f>
        <v>121500</v>
      </c>
      <c r="D23" s="19"/>
      <c r="E23" s="19"/>
    </row>
    <row r="24" spans="1:5" x14ac:dyDescent="0.15">
      <c r="A24">
        <v>11</v>
      </c>
      <c r="B24" s="17">
        <f>SUM($B$8, ($A24/24))</f>
        <v>45650.458333333336</v>
      </c>
      <c r="C24" s="18">
        <f>IF(HOUR($B24)=0, $C23-$D24, IF(HOUR($B24)=13, $C23-$D24, IF(ISBLANK($D24), SUM($C23,$B$9), SUM($C23, $B$9)-$D24)))</f>
        <v>135000</v>
      </c>
      <c r="D24" s="19"/>
      <c r="E24" s="19"/>
    </row>
    <row r="25" spans="1:5" x14ac:dyDescent="0.15">
      <c r="A25">
        <v>12</v>
      </c>
      <c r="B25" s="17">
        <f>SUM($B$8, ($A25/24))</f>
        <v>45650.5</v>
      </c>
      <c r="C25" s="18">
        <f>IF(HOUR($B25)=0, $C24-$D25, IF(HOUR($B25)=13, $C24-$D25, IF(ISBLANK($D25), SUM($C24,$B$9), SUM($C24, $B$9)-$D25)))</f>
        <v>148500</v>
      </c>
      <c r="D25" s="19"/>
      <c r="E25" s="19"/>
    </row>
    <row r="26" spans="1:5" x14ac:dyDescent="0.15">
      <c r="A26">
        <v>13</v>
      </c>
      <c r="B26" s="17">
        <f>SUM($B$8, ($A26/24))</f>
        <v>45650.541666666664</v>
      </c>
      <c r="C26" s="18">
        <f>IF(HOUR($B26)=0, $C25-$D26, IF(HOUR($B26)=13, $C25-$D26, IF(ISBLANK($D26), SUM($C25,$B$9), SUM($C25, $B$9)-$D26)))</f>
        <v>148500</v>
      </c>
      <c r="D26" s="19"/>
      <c r="E26" s="19"/>
    </row>
    <row r="27" spans="1:5" x14ac:dyDescent="0.15">
      <c r="A27">
        <v>14</v>
      </c>
      <c r="B27" s="17">
        <f>SUM($B$8, ($A27/24))</f>
        <v>45650.583333333336</v>
      </c>
      <c r="C27" s="18">
        <f>IF(HOUR($B27)=0, $C26-$D27, IF(HOUR($B27)=13, $C26-$D27, IF(ISBLANK($D27), SUM($C26,$B$9), SUM($C26, $B$9)-$D27)))</f>
        <v>162000</v>
      </c>
      <c r="D27" s="19"/>
      <c r="E27" s="19"/>
    </row>
    <row r="28" spans="1:5" x14ac:dyDescent="0.15">
      <c r="A28">
        <v>15</v>
      </c>
      <c r="B28" s="17">
        <f>SUM($B$8, ($A28/24))</f>
        <v>45650.625</v>
      </c>
      <c r="C28" s="18">
        <f>IF(HOUR($B28)=0, $C27-$D28, IF(HOUR($B28)=13, $C27-$D28, IF(ISBLANK($D28), SUM($C27,$B$9), SUM($C27, $B$9)-$D28)))</f>
        <v>175500</v>
      </c>
      <c r="D28" s="19"/>
      <c r="E28" s="19"/>
    </row>
    <row r="29" spans="1:5" x14ac:dyDescent="0.15">
      <c r="A29">
        <v>16</v>
      </c>
      <c r="B29" s="17">
        <f>SUM($B$8, ($A29/24))</f>
        <v>45650.666666666664</v>
      </c>
      <c r="C29" s="18">
        <f>IF(HOUR($B29)=0, $C28-$D29, IF(HOUR($B29)=13, $C28-$D29, IF(ISBLANK($D29), SUM($C28,$B$9), SUM($C28, $B$9)-$D29)))</f>
        <v>189000</v>
      </c>
      <c r="D29" s="19"/>
      <c r="E29" s="19"/>
    </row>
    <row r="30" spans="1:5" x14ac:dyDescent="0.15">
      <c r="A30">
        <v>17</v>
      </c>
      <c r="B30" s="17">
        <f>SUM($B$8, ($A30/24))</f>
        <v>45650.708333333336</v>
      </c>
      <c r="C30" s="18">
        <f>IF(HOUR($B30)=0, $C29-$D30, IF(HOUR($B30)=13, $C29-$D30, IF(ISBLANK($D30), SUM($C29,$B$9), SUM($C29, $B$9)-$D30)))</f>
        <v>202500</v>
      </c>
      <c r="D30" s="19"/>
      <c r="E30" s="19"/>
    </row>
    <row r="31" spans="1:5" x14ac:dyDescent="0.15">
      <c r="A31">
        <v>18</v>
      </c>
      <c r="B31" s="17">
        <f>SUM($B$8, ($A31/24))</f>
        <v>45650.75</v>
      </c>
      <c r="C31" s="18">
        <f>IF(HOUR($B31)=0, $C30-$D31, IF(HOUR($B31)=13, $C30-$D31, IF(ISBLANK($D31), SUM($C30,$B$9), SUM($C30, $B$9)-$D31)))</f>
        <v>216000</v>
      </c>
      <c r="D31" s="19"/>
      <c r="E31" s="19"/>
    </row>
    <row r="32" spans="1:5" x14ac:dyDescent="0.15">
      <c r="A32">
        <v>19</v>
      </c>
      <c r="B32" s="17">
        <f>SUM($B$8, ($A32/24))</f>
        <v>45650.791666666664</v>
      </c>
      <c r="C32" s="18">
        <f>IF(HOUR($B32)=0, $C31-$D32, IF(HOUR($B32)=13, $C31-$D32, IF(ISBLANK($D32), SUM($C31,$B$9), SUM($C31, $B$9)-$D32)))</f>
        <v>229500</v>
      </c>
      <c r="D32" s="19"/>
      <c r="E32" s="19"/>
    </row>
    <row r="33" spans="1:5" x14ac:dyDescent="0.15">
      <c r="A33">
        <v>20</v>
      </c>
      <c r="B33" s="17">
        <f>SUM($B$8, ($A33/24))</f>
        <v>45650.833333333336</v>
      </c>
      <c r="C33" s="18">
        <f>IF(HOUR($B33)=0, $C32-$D33, IF(HOUR($B33)=13, $C32-$D33, IF(ISBLANK($D33), SUM($C32,$B$9), SUM($C32, $B$9)-$D33)))</f>
        <v>243000</v>
      </c>
      <c r="D33" s="19"/>
      <c r="E33" s="19"/>
    </row>
    <row r="34" spans="1:5" x14ac:dyDescent="0.15">
      <c r="A34">
        <v>21</v>
      </c>
      <c r="B34" s="17">
        <f>SUM($B$8, ($A34/24))</f>
        <v>45650.875</v>
      </c>
      <c r="C34" s="18">
        <f>IF(HOUR($B34)=0, $C33-$D34, IF(HOUR($B34)=13, $C33-$D34, IF(ISBLANK($D34), SUM($C33,$B$9), SUM($C33, $B$9)-$D34)))</f>
        <v>256500</v>
      </c>
      <c r="D34" s="19"/>
      <c r="E34" s="19"/>
    </row>
    <row r="35" spans="1:5" x14ac:dyDescent="0.15">
      <c r="A35">
        <v>22</v>
      </c>
      <c r="B35" s="17">
        <f>SUM($B$8, ($A35/24))</f>
        <v>45650.916666666664</v>
      </c>
      <c r="C35" s="18">
        <f>IF(HOUR($B35)=0, $C34-$D35, IF(HOUR($B35)=13, $C34-$D35, IF(ISBLANK($D35), SUM($C34,$B$9), SUM($C34, $B$9)-$D35)))</f>
        <v>270000</v>
      </c>
      <c r="D35" s="19"/>
      <c r="E35" s="19"/>
    </row>
    <row r="36" spans="1:5" x14ac:dyDescent="0.15">
      <c r="A36">
        <v>23</v>
      </c>
      <c r="B36" s="17">
        <f>SUM($B$8, ($A36/24))</f>
        <v>45650.958333333336</v>
      </c>
      <c r="C36" s="18">
        <f>IF(HOUR($B36)=0, $C35-$D36, IF(HOUR($B36)=13, $C35-$D36, IF(ISBLANK($D36), SUM($C35,$B$9), SUM($C35, $B$9)-$D36)))</f>
        <v>283500</v>
      </c>
      <c r="D36" s="19"/>
      <c r="E36" s="19"/>
    </row>
    <row r="37" spans="1:5" x14ac:dyDescent="0.15">
      <c r="A37">
        <v>24</v>
      </c>
      <c r="B37" s="17">
        <f>SUM($B$8, ($A37/24))</f>
        <v>45651</v>
      </c>
      <c r="C37" s="18">
        <f>IF(HOUR($B37)=0, $C36-$D37, IF(HOUR($B37)=13, $C36-$D37, IF(ISBLANK($D37), SUM($C36,$B$9), SUM($C36, $B$9)-$D37)))</f>
        <v>283500</v>
      </c>
      <c r="D37" s="19"/>
      <c r="E37" s="19"/>
    </row>
    <row r="38" spans="1:5" x14ac:dyDescent="0.15">
      <c r="A38">
        <v>25</v>
      </c>
      <c r="B38" s="17">
        <f>SUM($B$8, ($A38/24))</f>
        <v>45651.041666666664</v>
      </c>
      <c r="C38" s="18">
        <f>IF(HOUR($B38)=0, $C37-$D38, IF(HOUR($B38)=13, $C37-$D38, IF(ISBLANK($D38), SUM($C37,$B$9), SUM($C37, $B$9)-$D38)))</f>
        <v>297000</v>
      </c>
      <c r="D38" s="19"/>
      <c r="E38" s="19"/>
    </row>
    <row r="39" spans="1:5" x14ac:dyDescent="0.15">
      <c r="A39">
        <v>26</v>
      </c>
      <c r="B39" s="17">
        <f>SUM($B$8, ($A39/24))</f>
        <v>45651.083333333336</v>
      </c>
      <c r="C39" s="18">
        <f>IF(HOUR($B39)=0, $C38-$D39, IF(HOUR($B39)=13, $C38-$D39, IF(ISBLANK($D39), SUM($C38,$B$9), SUM($C38, $B$9)-$D39)))</f>
        <v>310500</v>
      </c>
      <c r="D39" s="19"/>
      <c r="E39" s="19"/>
    </row>
    <row r="40" spans="1:5" x14ac:dyDescent="0.15">
      <c r="A40">
        <v>27</v>
      </c>
      <c r="B40" s="17">
        <f>SUM($B$8, ($A40/24))</f>
        <v>45651.125</v>
      </c>
      <c r="C40" s="18">
        <f>IF(HOUR($B40)=0, $C39-$D40, IF(HOUR($B40)=13, $C39-$D40, IF(ISBLANK($D40), SUM($C39,$B$9), SUM($C39, $B$9)-$D40)))</f>
        <v>324000</v>
      </c>
      <c r="D40" s="19"/>
      <c r="E40" s="19"/>
    </row>
    <row r="41" spans="1:5" x14ac:dyDescent="0.15">
      <c r="A41">
        <v>28</v>
      </c>
      <c r="B41" s="17">
        <f>SUM($B$8, ($A41/24))</f>
        <v>45651.166666666664</v>
      </c>
      <c r="C41" s="18">
        <f>IF(HOUR($B41)=0, $C40-$D41, IF(HOUR($B41)=13, $C40-$D41, IF(ISBLANK($D41), SUM($C40,$B$9), SUM($C40, $B$9)-$D41)))</f>
        <v>337500</v>
      </c>
      <c r="D41" s="19"/>
      <c r="E41" s="19"/>
    </row>
    <row r="42" spans="1:5" x14ac:dyDescent="0.15">
      <c r="A42">
        <v>29</v>
      </c>
      <c r="B42" s="17">
        <f>SUM($B$8, ($A42/24))</f>
        <v>45651.208333333336</v>
      </c>
      <c r="C42" s="18">
        <f>IF(HOUR($B42)=0, $C41-$D42, IF(HOUR($B42)=13, $C41-$D42, IF(ISBLANK($D42), SUM($C41,$B$9), SUM($C41, $B$9)-$D42)))</f>
        <v>351000</v>
      </c>
      <c r="D42" s="19"/>
      <c r="E42" s="19"/>
    </row>
    <row r="43" spans="1:5" x14ac:dyDescent="0.15">
      <c r="A43">
        <v>30</v>
      </c>
      <c r="B43" s="17">
        <f>SUM($B$8, ($A43/24))</f>
        <v>45651.25</v>
      </c>
      <c r="C43" s="18">
        <f>IF(HOUR($B43)=0, $C42-$D43, IF(HOUR($B43)=13, $C42-$D43, IF(ISBLANK($D43), SUM($C42,$B$9), SUM($C42, $B$9)-$D43)))</f>
        <v>364500</v>
      </c>
      <c r="D43" s="19"/>
      <c r="E43" s="19"/>
    </row>
    <row r="44" spans="1:5" x14ac:dyDescent="0.15">
      <c r="A44">
        <v>31</v>
      </c>
      <c r="B44" s="17">
        <f>SUM($B$8, ($A44/24))</f>
        <v>45651.291666666664</v>
      </c>
      <c r="C44" s="18">
        <f>IF(HOUR($B44)=0, $C43-$D44, IF(HOUR($B44)=13, $C43-$D44, IF(ISBLANK($D44), SUM($C43,$B$9), SUM($C43, $B$9)-$D44)))</f>
        <v>378000</v>
      </c>
      <c r="D44" s="19"/>
      <c r="E44" s="19"/>
    </row>
    <row r="45" spans="1:5" x14ac:dyDescent="0.15">
      <c r="A45">
        <v>32</v>
      </c>
      <c r="B45" s="17">
        <f>SUM($B$8, ($A45/24))</f>
        <v>45651.333333333336</v>
      </c>
      <c r="C45" s="18">
        <f>IF(HOUR($B45)=0, $C44-$D45, IF(HOUR($B45)=13, $C44-$D45, IF(ISBLANK($D45), SUM($C44,$B$9), SUM($C44, $B$9)-$D45)))</f>
        <v>391500</v>
      </c>
      <c r="D45" s="19"/>
      <c r="E45" s="19"/>
    </row>
    <row r="46" spans="1:5" x14ac:dyDescent="0.15">
      <c r="A46">
        <v>33</v>
      </c>
      <c r="B46" s="17">
        <f>SUM($B$8, ($A46/24))</f>
        <v>45651.375</v>
      </c>
      <c r="C46" s="18">
        <f>IF(HOUR($B46)=0, $C45-$D46, IF(HOUR($B46)=13, $C45-$D46, IF(ISBLANK($D46), SUM($C45,$B$9), SUM($C45, $B$9)-$D46)))</f>
        <v>405000</v>
      </c>
      <c r="D46" s="19"/>
      <c r="E46" s="19"/>
    </row>
    <row r="47" spans="1:5" x14ac:dyDescent="0.15">
      <c r="A47">
        <v>34</v>
      </c>
      <c r="B47" s="17">
        <f>SUM($B$8, ($A47/24))</f>
        <v>45651.416666666664</v>
      </c>
      <c r="C47" s="18">
        <f>IF(HOUR($B47)=0, $C46-$D47, IF(HOUR($B47)=13, $C46-$D47, IF(ISBLANK($D47), SUM($C46,$B$9), SUM($C46, $B$9)-$D47)))</f>
        <v>418500</v>
      </c>
      <c r="D47" s="19"/>
      <c r="E47" s="19"/>
    </row>
    <row r="48" spans="1:5" x14ac:dyDescent="0.15">
      <c r="A48">
        <v>35</v>
      </c>
      <c r="B48" s="17">
        <f>SUM($B$8, ($A48/24))</f>
        <v>45651.458333333336</v>
      </c>
      <c r="C48" s="18">
        <f>IF(HOUR($B48)=0, $C47-$D48, IF(HOUR($B48)=13, $C47-$D48, IF(ISBLANK($D48), SUM($C47,$B$9), SUM($C47, $B$9)-$D48)))</f>
        <v>432000</v>
      </c>
      <c r="D48" s="19"/>
      <c r="E48" s="19"/>
    </row>
    <row r="49" spans="1:5" x14ac:dyDescent="0.15">
      <c r="A49">
        <v>36</v>
      </c>
      <c r="B49" s="17">
        <f>SUM($B$8, ($A49/24))</f>
        <v>45651.5</v>
      </c>
      <c r="C49" s="18">
        <f>IF(HOUR($B49)=0, $C48-$D49, IF(HOUR($B49)=13, $C48-$D49, IF(ISBLANK($D49), SUM($C48,$B$9), SUM($C48, $B$9)-$D49)))</f>
        <v>445500</v>
      </c>
      <c r="D49" s="19"/>
      <c r="E49" s="19"/>
    </row>
    <row r="50" spans="1:5" x14ac:dyDescent="0.15">
      <c r="A50">
        <v>37</v>
      </c>
      <c r="B50" s="17">
        <f>SUM($B$8, ($A50/24))</f>
        <v>45651.541666666664</v>
      </c>
      <c r="C50" s="18">
        <f>IF(HOUR($B50)=0, $C49-$D50, IF(HOUR($B50)=13, $C49-$D50, IF(ISBLANK($D50), SUM($C49,$B$9), SUM($C49, $B$9)-$D50)))</f>
        <v>445500</v>
      </c>
      <c r="D50" s="19"/>
      <c r="E50" s="19"/>
    </row>
    <row r="51" spans="1:5" x14ac:dyDescent="0.15">
      <c r="A51">
        <v>38</v>
      </c>
      <c r="B51" s="17">
        <f>SUM($B$8, ($A51/24))</f>
        <v>45651.583333333336</v>
      </c>
      <c r="C51" s="18">
        <f>IF(HOUR($B51)=0, $C50-$D51, IF(HOUR($B51)=13, $C50-$D51, IF(ISBLANK($D51), SUM($C50,$B$9), SUM($C50, $B$9)-$D51)))</f>
        <v>459000</v>
      </c>
      <c r="D51" s="19"/>
      <c r="E51" s="19"/>
    </row>
    <row r="52" spans="1:5" x14ac:dyDescent="0.15">
      <c r="A52">
        <v>39</v>
      </c>
      <c r="B52" s="17">
        <f>SUM($B$8, ($A52/24))</f>
        <v>45651.625</v>
      </c>
      <c r="C52" s="18">
        <f>IF(HOUR($B52)=0, $C51-$D52, IF(HOUR($B52)=13, $C51-$D52, IF(ISBLANK($D52), SUM($C51,$B$9), SUM($C51, $B$9)-$D52)))</f>
        <v>472500</v>
      </c>
      <c r="D52" s="19"/>
      <c r="E52" s="19"/>
    </row>
    <row r="53" spans="1:5" x14ac:dyDescent="0.15">
      <c r="A53">
        <v>40</v>
      </c>
      <c r="B53" s="17">
        <f>SUM($B$8, ($A53/24))</f>
        <v>45651.666666666664</v>
      </c>
      <c r="C53" s="18">
        <f>IF(HOUR($B53)=0, $C52-$D53, IF(HOUR($B53)=13, $C52-$D53, IF(ISBLANK($D53), SUM($C52,$B$9), SUM($C52, $B$9)-$D53)))</f>
        <v>486000</v>
      </c>
      <c r="D53" s="19"/>
      <c r="E53" s="19"/>
    </row>
    <row r="54" spans="1:5" x14ac:dyDescent="0.15">
      <c r="A54">
        <v>41</v>
      </c>
      <c r="B54" s="17">
        <f>SUM($B$8, ($A54/24))</f>
        <v>45651.708333333336</v>
      </c>
      <c r="C54" s="18">
        <f>IF(HOUR($B54)=0, $C53-$D54, IF(HOUR($B54)=13, $C53-$D54, IF(ISBLANK($D54), SUM($C53,$B$9), SUM($C53, $B$9)-$D54)))</f>
        <v>499500</v>
      </c>
      <c r="D54" s="19"/>
      <c r="E54" s="19"/>
    </row>
    <row r="55" spans="1:5" x14ac:dyDescent="0.15">
      <c r="A55">
        <v>42</v>
      </c>
      <c r="B55" s="17">
        <f>SUM($B$8, ($A55/24))</f>
        <v>45651.75</v>
      </c>
      <c r="C55" s="18">
        <f>IF(HOUR($B55)=0, $C54-$D55, IF(HOUR($B55)=13, $C54-$D55, IF(ISBLANK($D55), SUM($C54,$B$9), SUM($C54, $B$9)-$D55)))</f>
        <v>513000</v>
      </c>
      <c r="D55" s="19"/>
      <c r="E55" s="19"/>
    </row>
    <row r="56" spans="1:5" x14ac:dyDescent="0.15">
      <c r="A56">
        <v>43</v>
      </c>
      <c r="B56" s="17">
        <f>SUM($B$8, ($A56/24))</f>
        <v>45651.791666666664</v>
      </c>
      <c r="C56" s="18">
        <f>IF(HOUR($B56)=0, $C55-$D56, IF(HOUR($B56)=13, $C55-$D56, IF(ISBLANK($D56), SUM($C55,$B$9), SUM($C55, $B$9)-$D56)))</f>
        <v>526500</v>
      </c>
      <c r="D56" s="19"/>
      <c r="E56" s="19"/>
    </row>
    <row r="57" spans="1:5" x14ac:dyDescent="0.15">
      <c r="A57">
        <v>44</v>
      </c>
      <c r="B57" s="17">
        <f>SUM($B$8, ($A57/24))</f>
        <v>45651.833333333336</v>
      </c>
      <c r="C57" s="18">
        <f>IF(HOUR($B57)=0, $C56-$D57, IF(HOUR($B57)=13, $C56-$D57, IF(ISBLANK($D57), SUM($C56,$B$9), SUM($C56, $B$9)-$D57)))</f>
        <v>540000</v>
      </c>
      <c r="D57" s="19"/>
      <c r="E57" s="19"/>
    </row>
    <row r="58" spans="1:5" x14ac:dyDescent="0.15">
      <c r="A58">
        <v>45</v>
      </c>
      <c r="B58" s="17">
        <f>SUM($B$8, ($A58/24))</f>
        <v>45651.875</v>
      </c>
      <c r="C58" s="18">
        <f>IF(HOUR($B58)=0, $C57-$D58, IF(HOUR($B58)=13, $C57-$D58, IF(ISBLANK($D58), SUM($C57,$B$9), SUM($C57, $B$9)-$D58)))</f>
        <v>553500</v>
      </c>
      <c r="D58" s="19"/>
      <c r="E58" s="19"/>
    </row>
    <row r="59" spans="1:5" x14ac:dyDescent="0.15">
      <c r="A59">
        <v>46</v>
      </c>
      <c r="B59" s="17">
        <f>SUM($B$8, ($A59/24))</f>
        <v>45651.916666666664</v>
      </c>
      <c r="C59" s="18">
        <f>IF(HOUR($B59)=0, $C58-$D59, IF(HOUR($B59)=13, $C58-$D59, IF(ISBLANK($D59), SUM($C58,$B$9), SUM($C58, $B$9)-$D59)))</f>
        <v>567000</v>
      </c>
      <c r="D59" s="19"/>
      <c r="E59" s="19"/>
    </row>
    <row r="60" spans="1:5" x14ac:dyDescent="0.15">
      <c r="A60">
        <v>47</v>
      </c>
      <c r="B60" s="17">
        <f>SUM($B$8, ($A60/24))</f>
        <v>45651.958333333336</v>
      </c>
      <c r="C60" s="18">
        <f>IF(HOUR($B60)=0, $C59-$D60, IF(HOUR($B60)=13, $C59-$D60, IF(ISBLANK($D60), SUM($C59,$B$9), SUM($C59, $B$9)-$D60)))</f>
        <v>580500</v>
      </c>
      <c r="D60" s="19"/>
      <c r="E60" s="19"/>
    </row>
    <row r="61" spans="1:5" x14ac:dyDescent="0.15">
      <c r="A61">
        <v>48</v>
      </c>
      <c r="B61" s="17">
        <f>SUM($B$8, ($A61/24))</f>
        <v>45652</v>
      </c>
      <c r="C61" s="18">
        <f>IF(HOUR($B61)=0, $C60-$D61, IF(HOUR($B61)=13, $C60-$D61, IF(ISBLANK($D61), SUM($C60,$B$9), SUM($C60, $B$9)-$D61)))</f>
        <v>580500</v>
      </c>
      <c r="D61" s="19"/>
      <c r="E61" s="19"/>
    </row>
    <row r="62" spans="1:5" x14ac:dyDescent="0.15">
      <c r="A62">
        <v>49</v>
      </c>
      <c r="B62" s="17">
        <f>SUM($B$8, ($A62/24))</f>
        <v>45652.041666666664</v>
      </c>
      <c r="C62" s="18">
        <f>IF(HOUR($B62)=0, $C61-$D62, IF(HOUR($B62)=13, $C61-$D62, IF(ISBLANK($D62), SUM($C61,$B$9), SUM($C61, $B$9)-$D62)))</f>
        <v>594000</v>
      </c>
      <c r="D62" s="19"/>
      <c r="E62" s="19"/>
    </row>
    <row r="63" spans="1:5" x14ac:dyDescent="0.15">
      <c r="A63">
        <v>50</v>
      </c>
      <c r="B63" s="17">
        <f>SUM($B$8, ($A63/24))</f>
        <v>45652.083333333336</v>
      </c>
      <c r="C63" s="18">
        <f>IF(HOUR($B63)=0, $C62-$D63, IF(HOUR($B63)=13, $C62-$D63, IF(ISBLANK($D63), SUM($C62,$B$9), SUM($C62, $B$9)-$D63)))</f>
        <v>607500</v>
      </c>
      <c r="D63" s="19"/>
      <c r="E63" s="19"/>
    </row>
    <row r="64" spans="1:5" x14ac:dyDescent="0.15">
      <c r="A64">
        <v>51</v>
      </c>
      <c r="B64" s="17">
        <f>SUM($B$8, ($A64/24))</f>
        <v>45652.125</v>
      </c>
      <c r="C64" s="18">
        <f>IF(HOUR($B64)=0, $C63-$D64, IF(HOUR($B64)=13, $C63-$D64, IF(ISBLANK($D64), SUM($C63,$B$9), SUM($C63, $B$9)-$D64)))</f>
        <v>621000</v>
      </c>
      <c r="D64" s="19"/>
      <c r="E64" s="19"/>
    </row>
    <row r="65" spans="1:5" x14ac:dyDescent="0.15">
      <c r="A65">
        <v>52</v>
      </c>
      <c r="B65" s="17">
        <f>SUM($B$8, ($A65/24))</f>
        <v>45652.166666666664</v>
      </c>
      <c r="C65" s="18">
        <f>IF(HOUR($B65)=0, $C64-$D65, IF(HOUR($B65)=13, $C64-$D65, IF(ISBLANK($D65), SUM($C64,$B$9), SUM($C64, $B$9)-$D65)))</f>
        <v>634500</v>
      </c>
      <c r="D65" s="19"/>
      <c r="E65" s="19"/>
    </row>
    <row r="66" spans="1:5" x14ac:dyDescent="0.15">
      <c r="A66">
        <v>53</v>
      </c>
      <c r="B66" s="17">
        <f>SUM($B$8, ($A66/24))</f>
        <v>45652.208333333336</v>
      </c>
      <c r="C66" s="18">
        <f>IF(HOUR($B66)=0, $C65-$D66, IF(HOUR($B66)=13, $C65-$D66, IF(ISBLANK($D66), SUM($C65,$B$9), SUM($C65, $B$9)-$D66)))</f>
        <v>648000</v>
      </c>
      <c r="D66" s="19"/>
      <c r="E66" s="19"/>
    </row>
    <row r="67" spans="1:5" x14ac:dyDescent="0.15">
      <c r="A67">
        <v>54</v>
      </c>
      <c r="B67" s="17">
        <f>SUM($B$8, ($A67/24))</f>
        <v>45652.25</v>
      </c>
      <c r="C67" s="18">
        <f>IF(HOUR($B67)=0, $C66-$D67, IF(HOUR($B67)=13, $C66-$D67, IF(ISBLANK($D67), SUM($C66,$B$9), SUM($C66, $B$9)-$D67)))</f>
        <v>661500</v>
      </c>
      <c r="D67" s="19"/>
      <c r="E67" s="19"/>
    </row>
    <row r="68" spans="1:5" x14ac:dyDescent="0.15">
      <c r="A68">
        <v>55</v>
      </c>
      <c r="B68" s="17">
        <f>SUM($B$8, ($A68/24))</f>
        <v>45652.291666666664</v>
      </c>
      <c r="C68" s="18">
        <f>IF(HOUR($B68)=0, $C67-$D68, IF(HOUR($B68)=13, $C67-$D68, IF(ISBLANK($D68), SUM($C67,$B$9), SUM($C67, $B$9)-$D68)))</f>
        <v>675000</v>
      </c>
      <c r="D68" s="19"/>
      <c r="E68" s="19"/>
    </row>
    <row r="69" spans="1:5" x14ac:dyDescent="0.15">
      <c r="A69">
        <v>56</v>
      </c>
      <c r="B69" s="17">
        <f>SUM($B$8, ($A69/24))</f>
        <v>45652.333333333336</v>
      </c>
      <c r="C69" s="18">
        <f>IF(HOUR($B69)=0, $C68-$D69, IF(HOUR($B69)=13, $C68-$D69, IF(ISBLANK($D69), SUM($C68,$B$9), SUM($C68, $B$9)-$D69)))</f>
        <v>688500</v>
      </c>
      <c r="D69" s="19"/>
      <c r="E69" s="19"/>
    </row>
    <row r="70" spans="1:5" x14ac:dyDescent="0.15">
      <c r="A70">
        <v>57</v>
      </c>
      <c r="B70" s="17">
        <f>SUM($B$8, ($A70/24))</f>
        <v>45652.375</v>
      </c>
      <c r="C70" s="18">
        <f>IF(HOUR($B70)=0, $C69-$D70, IF(HOUR($B70)=13, $C69-$D70, IF(ISBLANK($D70), SUM($C69,$B$9), SUM($C69, $B$9)-$D70)))</f>
        <v>702000</v>
      </c>
      <c r="D70" s="19"/>
      <c r="E70" s="19"/>
    </row>
    <row r="71" spans="1:5" x14ac:dyDescent="0.15">
      <c r="A71">
        <v>58</v>
      </c>
      <c r="B71" s="17">
        <f>SUM($B$8, ($A71/24))</f>
        <v>45652.416666666664</v>
      </c>
      <c r="C71" s="18">
        <f>IF(HOUR($B71)=0, $C70-$D71, IF(HOUR($B71)=13, $C70-$D71, IF(ISBLANK($D71), SUM($C70,$B$9), SUM($C70, $B$9)-$D71)))</f>
        <v>715500</v>
      </c>
      <c r="D71" s="19"/>
      <c r="E71" s="19"/>
    </row>
    <row r="72" spans="1:5" x14ac:dyDescent="0.15">
      <c r="A72">
        <v>59</v>
      </c>
      <c r="B72" s="17">
        <f>SUM($B$8, ($A72/24))</f>
        <v>45652.458333333336</v>
      </c>
      <c r="C72" s="18">
        <f>IF(HOUR($B72)=0, $C71-$D72, IF(HOUR($B72)=13, $C71-$D72, IF(ISBLANK($D72), SUM($C71,$B$9), SUM($C71, $B$9)-$D72)))</f>
        <v>729000</v>
      </c>
      <c r="D72" s="19"/>
      <c r="E72" s="19"/>
    </row>
    <row r="73" spans="1:5" x14ac:dyDescent="0.15">
      <c r="A73">
        <v>60</v>
      </c>
      <c r="B73" s="17">
        <f>SUM($B$8, ($A73/24))</f>
        <v>45652.5</v>
      </c>
      <c r="C73" s="18">
        <f>IF(HOUR($B73)=0, $C72-$D73, IF(HOUR($B73)=13, $C72-$D73, IF(ISBLANK($D73), SUM($C72,$B$9), SUM($C72, $B$9)-$D73)))</f>
        <v>742500</v>
      </c>
      <c r="D73" s="19"/>
      <c r="E73" s="19"/>
    </row>
    <row r="74" spans="1:5" x14ac:dyDescent="0.15">
      <c r="A74">
        <v>61</v>
      </c>
      <c r="B74" s="17">
        <f>SUM($B$8, ($A74/24))</f>
        <v>45652.541666666664</v>
      </c>
      <c r="C74" s="18">
        <f>IF(HOUR($B74)=0, $C73-$D74, IF(HOUR($B74)=13, $C73-$D74, IF(ISBLANK($D74), SUM($C73,$B$9), SUM($C73, $B$9)-$D74)))</f>
        <v>742500</v>
      </c>
      <c r="D74" s="19"/>
      <c r="E74" s="19"/>
    </row>
    <row r="75" spans="1:5" x14ac:dyDescent="0.15">
      <c r="A75">
        <v>62</v>
      </c>
      <c r="B75" s="17">
        <f>SUM($B$8, ($A75/24))</f>
        <v>45652.583333333336</v>
      </c>
      <c r="C75" s="18">
        <f>IF(HOUR($B75)=0, $C74-$D75, IF(HOUR($B75)=13, $C74-$D75, IF(ISBLANK($D75), SUM($C74,$B$9), SUM($C74, $B$9)-$D75)))</f>
        <v>756000</v>
      </c>
      <c r="D75" s="19"/>
      <c r="E75" s="19"/>
    </row>
    <row r="76" spans="1:5" x14ac:dyDescent="0.15">
      <c r="A76">
        <v>63</v>
      </c>
      <c r="B76" s="17">
        <f>SUM($B$8, ($A76/24))</f>
        <v>45652.625</v>
      </c>
      <c r="C76" s="18">
        <f>IF(HOUR($B76)=0, $C75-$D76, IF(HOUR($B76)=13, $C75-$D76, IF(ISBLANK($D76), SUM($C75,$B$9), SUM($C75, $B$9)-$D76)))</f>
        <v>769500</v>
      </c>
      <c r="D76" s="19"/>
      <c r="E76" s="19"/>
    </row>
    <row r="77" spans="1:5" x14ac:dyDescent="0.15">
      <c r="A77">
        <v>64</v>
      </c>
      <c r="B77" s="17">
        <f>SUM($B$8, ($A77/24))</f>
        <v>45652.666666666664</v>
      </c>
      <c r="C77" s="18">
        <f>IF(HOUR($B77)=0, $C76-$D77, IF(HOUR($B77)=13, $C76-$D77, IF(ISBLANK($D77), SUM($C76,$B$9), SUM($C76, $B$9)-$D77)))</f>
        <v>783000</v>
      </c>
      <c r="D77" s="19"/>
      <c r="E77" s="19"/>
    </row>
    <row r="78" spans="1:5" x14ac:dyDescent="0.15">
      <c r="A78">
        <v>65</v>
      </c>
      <c r="B78" s="17">
        <f>SUM($B$8, ($A78/24))</f>
        <v>45652.708333333336</v>
      </c>
      <c r="C78" s="18">
        <f>IF(HOUR($B78)=0, $C77-$D78, IF(HOUR($B78)=13, $C77-$D78, IF(ISBLANK($D78), SUM($C77,$B$9), SUM($C77, $B$9)-$D78)))</f>
        <v>796500</v>
      </c>
      <c r="D78" s="19"/>
      <c r="E78" s="19"/>
    </row>
    <row r="79" spans="1:5" x14ac:dyDescent="0.15">
      <c r="A79">
        <v>66</v>
      </c>
      <c r="B79" s="17">
        <f>SUM($B$8, ($A79/24))</f>
        <v>45652.75</v>
      </c>
      <c r="C79" s="18">
        <f>IF(HOUR($B79)=0, $C78-$D79, IF(HOUR($B79)=13, $C78-$D79, IF(ISBLANK($D79), SUM($C78,$B$9), SUM($C78, $B$9)-$D79)))</f>
        <v>810000</v>
      </c>
      <c r="D79" s="19"/>
      <c r="E79" s="19"/>
    </row>
    <row r="80" spans="1:5" x14ac:dyDescent="0.15">
      <c r="A80">
        <v>67</v>
      </c>
      <c r="B80" s="17">
        <f>SUM($B$8, ($A80/24))</f>
        <v>45652.791666666664</v>
      </c>
      <c r="C80" s="18">
        <f>IF(HOUR($B80)=0, $C79-$D80, IF(HOUR($B80)=13, $C79-$D80, IF(ISBLANK($D80), SUM($C79,$B$9), SUM($C79, $B$9)-$D80)))</f>
        <v>823500</v>
      </c>
      <c r="D80" s="19"/>
      <c r="E80" s="19"/>
    </row>
    <row r="81" spans="1:5" x14ac:dyDescent="0.15">
      <c r="A81">
        <v>68</v>
      </c>
      <c r="B81" s="17">
        <f>SUM($B$8, ($A81/24))</f>
        <v>45652.833333333336</v>
      </c>
      <c r="C81" s="18">
        <f>IF(HOUR($B81)=0, $C80-$D81, IF(HOUR($B81)=13, $C80-$D81, IF(ISBLANK($D81), SUM($C80,$B$9), SUM($C80, $B$9)-$D81)))</f>
        <v>837000</v>
      </c>
      <c r="D81" s="19"/>
      <c r="E81" s="19"/>
    </row>
    <row r="82" spans="1:5" x14ac:dyDescent="0.15">
      <c r="A82">
        <v>69</v>
      </c>
      <c r="B82" s="17">
        <f>SUM($B$8, ($A82/24))</f>
        <v>45652.875</v>
      </c>
      <c r="C82" s="18">
        <f>IF(HOUR($B82)=0, $C81-$D82, IF(HOUR($B82)=13, $C81-$D82, IF(ISBLANK($D82), SUM($C81,$B$9), SUM($C81, $B$9)-$D82)))</f>
        <v>850500</v>
      </c>
      <c r="D82" s="19"/>
      <c r="E82" s="19"/>
    </row>
    <row r="83" spans="1:5" x14ac:dyDescent="0.15">
      <c r="A83">
        <v>70</v>
      </c>
      <c r="B83" s="17">
        <f>SUM($B$8, ($A83/24))</f>
        <v>45652.916666666664</v>
      </c>
      <c r="C83" s="18">
        <f>IF(HOUR($B83)=0, $C82-$D83, IF(HOUR($B83)=13, $C82-$D83, IF(ISBLANK($D83), SUM($C82,$B$9), SUM($C82, $B$9)-$D83)))</f>
        <v>864000</v>
      </c>
      <c r="D83" s="19"/>
      <c r="E83" s="19"/>
    </row>
    <row r="84" spans="1:5" x14ac:dyDescent="0.15">
      <c r="A84">
        <v>71</v>
      </c>
      <c r="B84" s="17">
        <f>SUM($B$8, ($A84/24))</f>
        <v>45652.958333333336</v>
      </c>
      <c r="C84" s="18">
        <f>IF(HOUR($B84)=0, $C83-$D84, IF(HOUR($B84)=13, $C83-$D84, IF(ISBLANK($D84), SUM($C83,$B$9), SUM($C83, $B$9)-$D84)))</f>
        <v>877500</v>
      </c>
      <c r="D84" s="19"/>
      <c r="E84" s="19"/>
    </row>
    <row r="85" spans="1:5" x14ac:dyDescent="0.15">
      <c r="A85">
        <v>72</v>
      </c>
      <c r="B85" s="17">
        <f>SUM($B$8, ($A85/24))</f>
        <v>45653</v>
      </c>
      <c r="C85" s="18">
        <f>IF(HOUR($B85)=0, $C84-$D85, IF(HOUR($B85)=13, $C84-$D85, IF(ISBLANK($D85), SUM($C84,$B$9), SUM($C84, $B$9)-$D85)))</f>
        <v>877500</v>
      </c>
      <c r="D85" s="20"/>
      <c r="E85" s="20"/>
    </row>
  </sheetData>
  <sheetProtection password="C9F0" sheet="1" objects="1" scenarios="1"/>
  <mergeCells count="2">
    <mergeCell ref="A2:G2"/>
    <mergeCell ref="C8:F8"/>
  </mergeCells>
  <conditionalFormatting sqref="C14:C85">
    <cfRule type="cellIs" dxfId="1" priority="2" operator="greaterThan">
      <formula>$D$10</formula>
    </cfRule>
    <cfRule type="cellIs" dxfId="0" priority="3" operator="greaterThan">
      <formula>$B$6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Excel Android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Nustar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jfrench@jfns.net</dc:creator>
  <dcterms:created xsi:type="dcterms:W3CDTF">2024-12-28T23:58:14Z</dcterms:creat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2024-12-22T16:52:19Z</dcterms:created>
  <dc:creator/>
  <dc:description/>
  <dc:language>en-US</dc:language>
  <cp:lastModifiedBy/>
  <dcterms:modified xsi:type="dcterms:W3CDTF">2024-12-28T23:45:01Z</dcterms:modified>
  <cp:revision>4</cp:revision>
  <dc:subject/>
  <dc:title/>
</cp:coreProperties>
</file>